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ем с 2019 года\Очная форма обучения\15.02.14 ФП Профессионалитет\"/>
    </mc:Choice>
  </mc:AlternateContent>
  <xr:revisionPtr revIDLastSave="0" documentId="13_ncr:1_{B4282E90-DC9E-4B1B-9D8B-04273701F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_лист" sheetId="1" r:id="rId1"/>
    <sheet name="План_учебного_процесс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87" i="2" l="1"/>
  <c r="BA104" i="2"/>
  <c r="AV104" i="2" l="1"/>
  <c r="AV103" i="2"/>
  <c r="BA105" i="2"/>
  <c r="BA103" i="2"/>
  <c r="BA76" i="2" l="1"/>
  <c r="BA75" i="2"/>
  <c r="BA101" i="2"/>
  <c r="AL101" i="2"/>
  <c r="T89" i="2" l="1"/>
  <c r="T84" i="2"/>
  <c r="T79" i="2"/>
  <c r="T74" i="2"/>
  <c r="T69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48" i="2"/>
  <c r="T47" i="2"/>
  <c r="T44" i="2"/>
  <c r="T43" i="2"/>
  <c r="T42" i="2"/>
  <c r="T41" i="2"/>
  <c r="T36" i="2"/>
  <c r="T37" i="2"/>
  <c r="T34" i="2"/>
  <c r="T33" i="2"/>
  <c r="T32" i="2"/>
  <c r="T30" i="2"/>
  <c r="T29" i="2"/>
  <c r="T28" i="2"/>
  <c r="T27" i="2"/>
  <c r="T26" i="2"/>
  <c r="T25" i="2"/>
  <c r="T24" i="2"/>
  <c r="T23" i="2"/>
  <c r="U89" i="2"/>
  <c r="U84" i="2"/>
  <c r="U79" i="2"/>
  <c r="U74" i="2"/>
  <c r="U69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48" i="2"/>
  <c r="U47" i="2"/>
  <c r="U44" i="2"/>
  <c r="U43" i="2"/>
  <c r="U42" i="2"/>
  <c r="U41" i="2"/>
  <c r="U37" i="2"/>
  <c r="U36" i="2"/>
  <c r="U34" i="2"/>
  <c r="U33" i="2"/>
  <c r="U32" i="2"/>
  <c r="U30" i="2"/>
  <c r="U29" i="2"/>
  <c r="U28" i="2"/>
  <c r="U27" i="2"/>
  <c r="U26" i="2"/>
  <c r="U25" i="2"/>
  <c r="U24" i="2"/>
  <c r="U23" i="2"/>
  <c r="Q93" i="2"/>
  <c r="Z92" i="2" l="1"/>
  <c r="Z91" i="2"/>
  <c r="Z90" i="2"/>
  <c r="Z89" i="2"/>
  <c r="Z86" i="2"/>
  <c r="Z85" i="2"/>
  <c r="Z84" i="2"/>
  <c r="Z81" i="2"/>
  <c r="Z80" i="2"/>
  <c r="Z79" i="2"/>
  <c r="Z76" i="2"/>
  <c r="Z75" i="2"/>
  <c r="Z74" i="2"/>
  <c r="Z71" i="2"/>
  <c r="Z70" i="2"/>
  <c r="Z69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48" i="2"/>
  <c r="Z47" i="2"/>
  <c r="Z44" i="2"/>
  <c r="Z43" i="2"/>
  <c r="Z42" i="2"/>
  <c r="Z41" i="2"/>
  <c r="Z33" i="2"/>
  <c r="Z30" i="2"/>
  <c r="Z29" i="2"/>
  <c r="Z28" i="2"/>
  <c r="Z27" i="2"/>
  <c r="Z26" i="2"/>
  <c r="Z25" i="2"/>
  <c r="Z24" i="2"/>
  <c r="Z23" i="2"/>
  <c r="S89" i="2"/>
  <c r="S84" i="2"/>
  <c r="S69" i="2"/>
  <c r="S63" i="2"/>
  <c r="Q63" i="2" s="1"/>
  <c r="S62" i="2"/>
  <c r="Q62" i="2" s="1"/>
  <c r="S61" i="2"/>
  <c r="Q61" i="2" s="1"/>
  <c r="S60" i="2"/>
  <c r="Q60" i="2" s="1"/>
  <c r="S59" i="2"/>
  <c r="Q59" i="2" s="1"/>
  <c r="S58" i="2"/>
  <c r="Q58" i="2" s="1"/>
  <c r="S57" i="2"/>
  <c r="Q57" i="2" s="1"/>
  <c r="S56" i="2"/>
  <c r="Q56" i="2" s="1"/>
  <c r="S55" i="2"/>
  <c r="Q55" i="2" s="1"/>
  <c r="S54" i="2"/>
  <c r="Q54" i="2" s="1"/>
  <c r="S53" i="2"/>
  <c r="Q53" i="2" s="1"/>
  <c r="S52" i="2"/>
  <c r="Q52" i="2" s="1"/>
  <c r="S51" i="2"/>
  <c r="Q51" i="2" s="1"/>
  <c r="S48" i="2"/>
  <c r="Q48" i="2" s="1"/>
  <c r="S47" i="2"/>
  <c r="Q47" i="2" s="1"/>
  <c r="S44" i="2"/>
  <c r="S43" i="2"/>
  <c r="S42" i="2"/>
  <c r="S41" i="2"/>
  <c r="S37" i="2"/>
  <c r="S36" i="2"/>
  <c r="S34" i="2"/>
  <c r="S33" i="2"/>
  <c r="S32" i="2"/>
  <c r="Q32" i="2" s="1"/>
  <c r="S24" i="2"/>
  <c r="S25" i="2"/>
  <c r="S26" i="2"/>
  <c r="S27" i="2"/>
  <c r="S28" i="2"/>
  <c r="S29" i="2"/>
  <c r="S30" i="2"/>
  <c r="S23" i="2"/>
  <c r="AG104" i="2"/>
  <c r="AB104" i="2"/>
  <c r="V32" i="2"/>
  <c r="R21" i="2"/>
  <c r="R20" i="2" s="1"/>
  <c r="AG24" i="2"/>
  <c r="AG25" i="2"/>
  <c r="AG26" i="2"/>
  <c r="AG27" i="2"/>
  <c r="AG28" i="2"/>
  <c r="AG29" i="2"/>
  <c r="AG30" i="2"/>
  <c r="AG32" i="2"/>
  <c r="AG33" i="2"/>
  <c r="AG34" i="2"/>
  <c r="AG36" i="2"/>
  <c r="AG37" i="2"/>
  <c r="AG23" i="2"/>
  <c r="AB24" i="2"/>
  <c r="AB25" i="2"/>
  <c r="AB26" i="2"/>
  <c r="AB27" i="2"/>
  <c r="AB28" i="2"/>
  <c r="AB29" i="2"/>
  <c r="AB30" i="2"/>
  <c r="AB32" i="2"/>
  <c r="AB33" i="2"/>
  <c r="AB34" i="2"/>
  <c r="AB36" i="2"/>
  <c r="AB37" i="2"/>
  <c r="AB23" i="2"/>
  <c r="AV105" i="2" l="1"/>
  <c r="AQ105" i="2"/>
  <c r="AL105" i="2"/>
  <c r="AG105" i="2"/>
  <c r="AB105" i="2"/>
  <c r="AQ104" i="2"/>
  <c r="AL104" i="2"/>
  <c r="AQ103" i="2"/>
  <c r="AL103" i="2"/>
  <c r="AG103" i="2"/>
  <c r="AB103" i="2"/>
  <c r="BA102" i="2"/>
  <c r="AV102" i="2"/>
  <c r="AQ102" i="2"/>
  <c r="AL102" i="2"/>
  <c r="AG102" i="2"/>
  <c r="AB102" i="2"/>
  <c r="AV101" i="2"/>
  <c r="AQ101" i="2"/>
  <c r="AG101" i="2"/>
  <c r="Z93" i="2"/>
  <c r="BA92" i="2"/>
  <c r="AV92" i="2"/>
  <c r="AQ92" i="2"/>
  <c r="AL92" i="2"/>
  <c r="AG92" i="2"/>
  <c r="AB92" i="2"/>
  <c r="AA92" i="2"/>
  <c r="Q92" i="2"/>
  <c r="BA91" i="2"/>
  <c r="AV91" i="2"/>
  <c r="AQ91" i="2"/>
  <c r="AL91" i="2"/>
  <c r="AG91" i="2"/>
  <c r="AB91" i="2"/>
  <c r="Q91" i="2"/>
  <c r="BA90" i="2"/>
  <c r="AV90" i="2"/>
  <c r="AQ90" i="2"/>
  <c r="AL90" i="2"/>
  <c r="AG90" i="2"/>
  <c r="AB90" i="2"/>
  <c r="Q90" i="2"/>
  <c r="BA89" i="2"/>
  <c r="AV89" i="2"/>
  <c r="AQ89" i="2"/>
  <c r="AL89" i="2"/>
  <c r="AG89" i="2"/>
  <c r="AB89" i="2"/>
  <c r="V89" i="2"/>
  <c r="V87" i="2" s="1"/>
  <c r="T87" i="2"/>
  <c r="BE87" i="2"/>
  <c r="BC87" i="2"/>
  <c r="BB87" i="2"/>
  <c r="AZ87" i="2"/>
  <c r="AY87" i="2"/>
  <c r="AX87" i="2"/>
  <c r="AW87" i="2"/>
  <c r="AU87" i="2"/>
  <c r="AT87" i="2"/>
  <c r="AS87" i="2"/>
  <c r="AR87" i="2"/>
  <c r="AP87" i="2"/>
  <c r="AO87" i="2"/>
  <c r="AN87" i="2"/>
  <c r="AM87" i="2"/>
  <c r="AK87" i="2"/>
  <c r="AJ87" i="2"/>
  <c r="AI87" i="2"/>
  <c r="AH87" i="2"/>
  <c r="AF87" i="2"/>
  <c r="AE87" i="2"/>
  <c r="AD87" i="2"/>
  <c r="AC87" i="2"/>
  <c r="AA87" i="2"/>
  <c r="Y87" i="2"/>
  <c r="X87" i="2"/>
  <c r="W87" i="2"/>
  <c r="R87" i="2"/>
  <c r="BA86" i="2"/>
  <c r="AV86" i="2"/>
  <c r="AQ86" i="2"/>
  <c r="AL86" i="2"/>
  <c r="AG86" i="2"/>
  <c r="AB86" i="2"/>
  <c r="Q86" i="2"/>
  <c r="BA85" i="2"/>
  <c r="AV85" i="2"/>
  <c r="AQ85" i="2"/>
  <c r="AL85" i="2"/>
  <c r="AG85" i="2"/>
  <c r="AB85" i="2"/>
  <c r="Q85" i="2"/>
  <c r="BA84" i="2"/>
  <c r="AV84" i="2"/>
  <c r="AQ84" i="2"/>
  <c r="AL84" i="2"/>
  <c r="AG84" i="2"/>
  <c r="AB84" i="2"/>
  <c r="S82" i="2"/>
  <c r="BE82" i="2"/>
  <c r="BD82" i="2"/>
  <c r="BC82" i="2"/>
  <c r="BB82" i="2"/>
  <c r="AZ82" i="2"/>
  <c r="AY82" i="2"/>
  <c r="AX82" i="2"/>
  <c r="AW82" i="2"/>
  <c r="AU82" i="2"/>
  <c r="AT82" i="2"/>
  <c r="AS82" i="2"/>
  <c r="AR82" i="2"/>
  <c r="AP82" i="2"/>
  <c r="AO82" i="2"/>
  <c r="AN82" i="2"/>
  <c r="AM82" i="2"/>
  <c r="AK82" i="2"/>
  <c r="AJ82" i="2"/>
  <c r="AI82" i="2"/>
  <c r="AH82" i="2"/>
  <c r="AF82" i="2"/>
  <c r="AE82" i="2"/>
  <c r="AD82" i="2"/>
  <c r="AC82" i="2"/>
  <c r="AA82" i="2"/>
  <c r="Y82" i="2"/>
  <c r="X82" i="2"/>
  <c r="W82" i="2"/>
  <c r="R82" i="2"/>
  <c r="BA81" i="2"/>
  <c r="AV81" i="2"/>
  <c r="AQ81" i="2"/>
  <c r="AL81" i="2"/>
  <c r="AG81" i="2"/>
  <c r="AB81" i="2"/>
  <c r="Q81" i="2"/>
  <c r="BA80" i="2"/>
  <c r="AV80" i="2"/>
  <c r="AQ80" i="2"/>
  <c r="AL80" i="2"/>
  <c r="AG80" i="2"/>
  <c r="AB80" i="2"/>
  <c r="Q80" i="2"/>
  <c r="BA79" i="2"/>
  <c r="AV79" i="2"/>
  <c r="AQ79" i="2"/>
  <c r="AL79" i="2"/>
  <c r="AG79" i="2"/>
  <c r="AB79" i="2"/>
  <c r="U77" i="2"/>
  <c r="Q79" i="2"/>
  <c r="BE77" i="2"/>
  <c r="BD77" i="2"/>
  <c r="BC77" i="2"/>
  <c r="BB77" i="2"/>
  <c r="AZ77" i="2"/>
  <c r="AY77" i="2"/>
  <c r="AX77" i="2"/>
  <c r="AW77" i="2"/>
  <c r="AU77" i="2"/>
  <c r="AT77" i="2"/>
  <c r="AS77" i="2"/>
  <c r="AR77" i="2"/>
  <c r="AP77" i="2"/>
  <c r="AO77" i="2"/>
  <c r="AN77" i="2"/>
  <c r="AM77" i="2"/>
  <c r="AK77" i="2"/>
  <c r="AJ77" i="2"/>
  <c r="AI77" i="2"/>
  <c r="AH77" i="2"/>
  <c r="AF77" i="2"/>
  <c r="AE77" i="2"/>
  <c r="AD77" i="2"/>
  <c r="AC77" i="2"/>
  <c r="AA77" i="2"/>
  <c r="Y77" i="2"/>
  <c r="X77" i="2"/>
  <c r="W77" i="2"/>
  <c r="R77" i="2"/>
  <c r="AV76" i="2"/>
  <c r="AQ76" i="2"/>
  <c r="AL76" i="2"/>
  <c r="AG76" i="2"/>
  <c r="AB76" i="2"/>
  <c r="Q76" i="2"/>
  <c r="AV75" i="2"/>
  <c r="AQ75" i="2"/>
  <c r="AL75" i="2"/>
  <c r="AG75" i="2"/>
  <c r="AB75" i="2"/>
  <c r="Q75" i="2"/>
  <c r="BA74" i="2"/>
  <c r="BA72" i="2" s="1"/>
  <c r="AV74" i="2"/>
  <c r="AQ74" i="2"/>
  <c r="AL74" i="2"/>
  <c r="AG74" i="2"/>
  <c r="AB74" i="2"/>
  <c r="S72" i="2"/>
  <c r="BE72" i="2"/>
  <c r="BD72" i="2"/>
  <c r="BC72" i="2"/>
  <c r="BB72" i="2"/>
  <c r="AZ72" i="2"/>
  <c r="AY72" i="2"/>
  <c r="AX72" i="2"/>
  <c r="AW72" i="2"/>
  <c r="AU72" i="2"/>
  <c r="AT72" i="2"/>
  <c r="AS72" i="2"/>
  <c r="AR72" i="2"/>
  <c r="AP72" i="2"/>
  <c r="AO72" i="2"/>
  <c r="AN72" i="2"/>
  <c r="AM72" i="2"/>
  <c r="AK72" i="2"/>
  <c r="AJ72" i="2"/>
  <c r="AI72" i="2"/>
  <c r="AH72" i="2"/>
  <c r="AF72" i="2"/>
  <c r="AE72" i="2"/>
  <c r="AD72" i="2"/>
  <c r="AC72" i="2"/>
  <c r="AA72" i="2"/>
  <c r="Y72" i="2"/>
  <c r="X72" i="2"/>
  <c r="W72" i="2"/>
  <c r="R72" i="2"/>
  <c r="BA71" i="2"/>
  <c r="AV71" i="2"/>
  <c r="AQ71" i="2"/>
  <c r="AL71" i="2"/>
  <c r="AG71" i="2"/>
  <c r="AB71" i="2"/>
  <c r="Q71" i="2"/>
  <c r="BA70" i="2"/>
  <c r="AV70" i="2"/>
  <c r="AQ70" i="2"/>
  <c r="AL70" i="2"/>
  <c r="AG70" i="2"/>
  <c r="AB70" i="2"/>
  <c r="Q70" i="2"/>
  <c r="AA67" i="2"/>
  <c r="BA69" i="2"/>
  <c r="AV69" i="2"/>
  <c r="AQ69" i="2"/>
  <c r="AL69" i="2"/>
  <c r="AG69" i="2"/>
  <c r="AB69" i="2"/>
  <c r="T67" i="2"/>
  <c r="BE67" i="2"/>
  <c r="BD67" i="2"/>
  <c r="BC67" i="2"/>
  <c r="BB67" i="2"/>
  <c r="AZ67" i="2"/>
  <c r="AY67" i="2"/>
  <c r="AX67" i="2"/>
  <c r="AW67" i="2"/>
  <c r="AU67" i="2"/>
  <c r="AT67" i="2"/>
  <c r="AS67" i="2"/>
  <c r="AR67" i="2"/>
  <c r="AP67" i="2"/>
  <c r="AO67" i="2"/>
  <c r="AN67" i="2"/>
  <c r="AM67" i="2"/>
  <c r="AK67" i="2"/>
  <c r="AJ67" i="2"/>
  <c r="AI67" i="2"/>
  <c r="AH67" i="2"/>
  <c r="AF67" i="2"/>
  <c r="AE67" i="2"/>
  <c r="AD67" i="2"/>
  <c r="AC67" i="2"/>
  <c r="Y67" i="2"/>
  <c r="X67" i="2"/>
  <c r="W67" i="2"/>
  <c r="R67" i="2"/>
  <c r="BA63" i="2"/>
  <c r="AV63" i="2"/>
  <c r="AQ63" i="2"/>
  <c r="AL63" i="2"/>
  <c r="AG63" i="2"/>
  <c r="AB63" i="2"/>
  <c r="BA62" i="2"/>
  <c r="AV62" i="2"/>
  <c r="AQ62" i="2"/>
  <c r="AL62" i="2"/>
  <c r="AG62" i="2"/>
  <c r="AB62" i="2"/>
  <c r="V62" i="2"/>
  <c r="BA61" i="2"/>
  <c r="AV61" i="2"/>
  <c r="AQ61" i="2"/>
  <c r="AL61" i="2"/>
  <c r="AG61" i="2"/>
  <c r="AB61" i="2"/>
  <c r="V61" i="2"/>
  <c r="BA60" i="2"/>
  <c r="AV60" i="2"/>
  <c r="AQ60" i="2"/>
  <c r="AL60" i="2"/>
  <c r="AG60" i="2"/>
  <c r="AB60" i="2"/>
  <c r="AA60" i="2"/>
  <c r="V60" i="2"/>
  <c r="BA59" i="2"/>
  <c r="AV59" i="2"/>
  <c r="AQ59" i="2"/>
  <c r="AL59" i="2"/>
  <c r="AG59" i="2"/>
  <c r="AB59" i="2"/>
  <c r="AA59" i="2"/>
  <c r="V59" i="2"/>
  <c r="BA58" i="2"/>
  <c r="AV58" i="2"/>
  <c r="AQ58" i="2"/>
  <c r="AL58" i="2"/>
  <c r="AG58" i="2"/>
  <c r="AB58" i="2"/>
  <c r="AA58" i="2"/>
  <c r="V58" i="2"/>
  <c r="BA57" i="2"/>
  <c r="AV57" i="2"/>
  <c r="AQ57" i="2"/>
  <c r="AL57" i="2"/>
  <c r="AG57" i="2"/>
  <c r="AB57" i="2"/>
  <c r="AA57" i="2"/>
  <c r="V57" i="2"/>
  <c r="BA56" i="2"/>
  <c r="AV56" i="2"/>
  <c r="AQ56" i="2"/>
  <c r="AL56" i="2"/>
  <c r="AG56" i="2"/>
  <c r="AB56" i="2"/>
  <c r="AA56" i="2"/>
  <c r="V56" i="2"/>
  <c r="BA55" i="2"/>
  <c r="AV55" i="2"/>
  <c r="AQ55" i="2"/>
  <c r="AL55" i="2"/>
  <c r="AG55" i="2"/>
  <c r="AB55" i="2"/>
  <c r="AA55" i="2"/>
  <c r="V55" i="2"/>
  <c r="BA54" i="2"/>
  <c r="AV54" i="2"/>
  <c r="AQ54" i="2"/>
  <c r="AL54" i="2"/>
  <c r="AG54" i="2"/>
  <c r="AB54" i="2"/>
  <c r="BA53" i="2"/>
  <c r="AV53" i="2"/>
  <c r="AQ53" i="2"/>
  <c r="AL53" i="2"/>
  <c r="AG53" i="2"/>
  <c r="AB53" i="2"/>
  <c r="V53" i="2"/>
  <c r="BA52" i="2"/>
  <c r="AV52" i="2"/>
  <c r="AQ52" i="2"/>
  <c r="AL52" i="2"/>
  <c r="AG52" i="2"/>
  <c r="AB52" i="2"/>
  <c r="V52" i="2"/>
  <c r="BA51" i="2"/>
  <c r="AV51" i="2"/>
  <c r="AQ51" i="2"/>
  <c r="AL51" i="2"/>
  <c r="AG51" i="2"/>
  <c r="AB51" i="2"/>
  <c r="AA51" i="2"/>
  <c r="BE49" i="2"/>
  <c r="BD49" i="2"/>
  <c r="BC49" i="2"/>
  <c r="BB49" i="2"/>
  <c r="AZ49" i="2"/>
  <c r="AY49" i="2"/>
  <c r="AX49" i="2"/>
  <c r="AW49" i="2"/>
  <c r="AU49" i="2"/>
  <c r="AT49" i="2"/>
  <c r="AS49" i="2"/>
  <c r="AR49" i="2"/>
  <c r="AP49" i="2"/>
  <c r="AO49" i="2"/>
  <c r="AN49" i="2"/>
  <c r="AM49" i="2"/>
  <c r="AK49" i="2"/>
  <c r="AJ49" i="2"/>
  <c r="AI49" i="2"/>
  <c r="AH49" i="2"/>
  <c r="AF49" i="2"/>
  <c r="AE49" i="2"/>
  <c r="AD49" i="2"/>
  <c r="AC49" i="2"/>
  <c r="Y49" i="2"/>
  <c r="X49" i="2"/>
  <c r="W49" i="2"/>
  <c r="R49" i="2"/>
  <c r="BA48" i="2"/>
  <c r="AV48" i="2"/>
  <c r="AQ48" i="2"/>
  <c r="AL48" i="2"/>
  <c r="AG48" i="2"/>
  <c r="AB48" i="2"/>
  <c r="AA48" i="2"/>
  <c r="V48" i="2"/>
  <c r="BA47" i="2"/>
  <c r="AV47" i="2"/>
  <c r="AQ47" i="2"/>
  <c r="AL47" i="2"/>
  <c r="AG47" i="2"/>
  <c r="AB47" i="2"/>
  <c r="AA47" i="2"/>
  <c r="V47" i="2"/>
  <c r="BE45" i="2"/>
  <c r="BD45" i="2"/>
  <c r="BC45" i="2"/>
  <c r="BB45" i="2"/>
  <c r="AZ45" i="2"/>
  <c r="AY45" i="2"/>
  <c r="AX45" i="2"/>
  <c r="AW45" i="2"/>
  <c r="AU45" i="2"/>
  <c r="AT45" i="2"/>
  <c r="AS45" i="2"/>
  <c r="AR45" i="2"/>
  <c r="AP45" i="2"/>
  <c r="AO45" i="2"/>
  <c r="AN45" i="2"/>
  <c r="AM45" i="2"/>
  <c r="AK45" i="2"/>
  <c r="AJ45" i="2"/>
  <c r="AI45" i="2"/>
  <c r="AH45" i="2"/>
  <c r="AF45" i="2"/>
  <c r="AE45" i="2"/>
  <c r="AD45" i="2"/>
  <c r="AC45" i="2"/>
  <c r="Y45" i="2"/>
  <c r="X45" i="2"/>
  <c r="W45" i="2"/>
  <c r="R45" i="2"/>
  <c r="BA44" i="2"/>
  <c r="AV44" i="2"/>
  <c r="AQ44" i="2"/>
  <c r="AL44" i="2"/>
  <c r="AG44" i="2"/>
  <c r="AB44" i="2"/>
  <c r="AA44" i="2"/>
  <c r="BA43" i="2"/>
  <c r="AV43" i="2"/>
  <c r="AQ43" i="2"/>
  <c r="AL43" i="2"/>
  <c r="AG43" i="2"/>
  <c r="AB43" i="2"/>
  <c r="AA43" i="2"/>
  <c r="V43" i="2"/>
  <c r="Q43" i="2"/>
  <c r="BA42" i="2"/>
  <c r="AV42" i="2"/>
  <c r="AQ42" i="2"/>
  <c r="AL42" i="2"/>
  <c r="AG42" i="2"/>
  <c r="AB42" i="2"/>
  <c r="AA42" i="2"/>
  <c r="V42" i="2"/>
  <c r="BA41" i="2"/>
  <c r="AV41" i="2"/>
  <c r="AQ41" i="2"/>
  <c r="AL41" i="2"/>
  <c r="AG41" i="2"/>
  <c r="AB41" i="2"/>
  <c r="AA41" i="2"/>
  <c r="V41" i="2"/>
  <c r="BE39" i="2"/>
  <c r="BD39" i="2"/>
  <c r="BC39" i="2"/>
  <c r="BB39" i="2"/>
  <c r="AZ39" i="2"/>
  <c r="AY39" i="2"/>
  <c r="AX39" i="2"/>
  <c r="AW39" i="2"/>
  <c r="AU39" i="2"/>
  <c r="AT39" i="2"/>
  <c r="AS39" i="2"/>
  <c r="AR39" i="2"/>
  <c r="AP39" i="2"/>
  <c r="AO39" i="2"/>
  <c r="AN39" i="2"/>
  <c r="AM39" i="2"/>
  <c r="AK39" i="2"/>
  <c r="AJ39" i="2"/>
  <c r="AI39" i="2"/>
  <c r="AH39" i="2"/>
  <c r="AF39" i="2"/>
  <c r="AE39" i="2"/>
  <c r="AD39" i="2"/>
  <c r="AC39" i="2"/>
  <c r="Y39" i="2"/>
  <c r="X39" i="2"/>
  <c r="W39" i="2"/>
  <c r="R39" i="2"/>
  <c r="AB20" i="2"/>
  <c r="BA37" i="2"/>
  <c r="AV37" i="2"/>
  <c r="AQ37" i="2"/>
  <c r="AL37" i="2"/>
  <c r="Z37" i="2"/>
  <c r="V37" i="2"/>
  <c r="BA36" i="2"/>
  <c r="AV36" i="2"/>
  <c r="AQ36" i="2"/>
  <c r="AL36" i="2"/>
  <c r="Z36" i="2"/>
  <c r="V36" i="2"/>
  <c r="BA34" i="2"/>
  <c r="AV34" i="2"/>
  <c r="AQ34" i="2"/>
  <c r="AL34" i="2"/>
  <c r="Z34" i="2"/>
  <c r="V34" i="2"/>
  <c r="BA33" i="2"/>
  <c r="AV33" i="2"/>
  <c r="AQ33" i="2"/>
  <c r="AL33" i="2"/>
  <c r="V33" i="2"/>
  <c r="BA30" i="2"/>
  <c r="AV30" i="2"/>
  <c r="AQ30" i="2"/>
  <c r="AL30" i="2"/>
  <c r="V30" i="2"/>
  <c r="BA29" i="2"/>
  <c r="AV29" i="2"/>
  <c r="AQ29" i="2"/>
  <c r="AL29" i="2"/>
  <c r="V29" i="2"/>
  <c r="BA28" i="2"/>
  <c r="AV28" i="2"/>
  <c r="AQ28" i="2"/>
  <c r="AL28" i="2"/>
  <c r="V28" i="2"/>
  <c r="BA27" i="2"/>
  <c r="AV27" i="2"/>
  <c r="AQ27" i="2"/>
  <c r="AL27" i="2"/>
  <c r="V27" i="2"/>
  <c r="BA26" i="2"/>
  <c r="AV26" i="2"/>
  <c r="AQ26" i="2"/>
  <c r="AL26" i="2"/>
  <c r="V26" i="2"/>
  <c r="BA25" i="2"/>
  <c r="AV25" i="2"/>
  <c r="AQ25" i="2"/>
  <c r="AL25" i="2"/>
  <c r="V25" i="2"/>
  <c r="V24" i="2"/>
  <c r="BA23" i="2"/>
  <c r="AV23" i="2"/>
  <c r="AQ23" i="2"/>
  <c r="AL23" i="2"/>
  <c r="BE20" i="2"/>
  <c r="BD20" i="2"/>
  <c r="BC20" i="2"/>
  <c r="BB20" i="2"/>
  <c r="AZ20" i="2"/>
  <c r="AY20" i="2"/>
  <c r="AX20" i="2"/>
  <c r="AW20" i="2"/>
  <c r="AU20" i="2"/>
  <c r="AT20" i="2"/>
  <c r="AS20" i="2"/>
  <c r="AR20" i="2"/>
  <c r="AP20" i="2"/>
  <c r="AO20" i="2"/>
  <c r="AN20" i="2"/>
  <c r="AM20" i="2"/>
  <c r="AK20" i="2"/>
  <c r="AJ20" i="2"/>
  <c r="AI20" i="2"/>
  <c r="AH20" i="2"/>
  <c r="AG20" i="2"/>
  <c r="AF20" i="2"/>
  <c r="AE20" i="2"/>
  <c r="AD20" i="2"/>
  <c r="AC20" i="2"/>
  <c r="AA20" i="2"/>
  <c r="Y20" i="2"/>
  <c r="X20" i="2"/>
  <c r="W20" i="2"/>
  <c r="AG9" i="2"/>
  <c r="BF102" i="2" l="1"/>
  <c r="BA99" i="2"/>
  <c r="V6" i="2"/>
  <c r="AQ77" i="2"/>
  <c r="R8" i="2"/>
  <c r="BF104" i="2"/>
  <c r="AL45" i="2"/>
  <c r="R6" i="2"/>
  <c r="BF101" i="2"/>
  <c r="Q77" i="2"/>
  <c r="BF105" i="2"/>
  <c r="AL72" i="2"/>
  <c r="BF103" i="2"/>
  <c r="T72" i="2"/>
  <c r="Q74" i="2"/>
  <c r="Q72" i="2" s="1"/>
  <c r="Q23" i="2"/>
  <c r="Q24" i="2"/>
  <c r="Q25" i="2"/>
  <c r="Q26" i="2"/>
  <c r="Q27" i="2"/>
  <c r="Q28" i="2"/>
  <c r="Q29" i="2"/>
  <c r="Q30" i="2"/>
  <c r="Q33" i="2"/>
  <c r="Q34" i="2"/>
  <c r="Q36" i="2"/>
  <c r="Q37" i="2"/>
  <c r="Z39" i="2"/>
  <c r="AL39" i="2"/>
  <c r="AB82" i="2"/>
  <c r="AG87" i="2"/>
  <c r="AG45" i="2"/>
  <c r="S67" i="2"/>
  <c r="Q69" i="2"/>
  <c r="Q67" i="2" s="1"/>
  <c r="AL99" i="2"/>
  <c r="T82" i="2"/>
  <c r="Q84" i="2"/>
  <c r="Q82" i="2" s="1"/>
  <c r="BA39" i="2"/>
  <c r="S87" i="2"/>
  <c r="Q89" i="2"/>
  <c r="Q87" i="2" s="1"/>
  <c r="Q41" i="2"/>
  <c r="AS66" i="2"/>
  <c r="AS64" i="2" s="1"/>
  <c r="AS38" i="2" s="1"/>
  <c r="AX66" i="2"/>
  <c r="AX64" i="2" s="1"/>
  <c r="AX38" i="2" s="1"/>
  <c r="Z87" i="2"/>
  <c r="AQ87" i="2"/>
  <c r="V7" i="2"/>
  <c r="S50" i="2"/>
  <c r="S49" i="2" s="1"/>
  <c r="AA49" i="2"/>
  <c r="AE66" i="2"/>
  <c r="AE64" i="2" s="1"/>
  <c r="AE38" i="2" s="1"/>
  <c r="AO66" i="2"/>
  <c r="AO64" i="2" s="1"/>
  <c r="AO38" i="2" s="1"/>
  <c r="AQ98" i="2"/>
  <c r="AL77" i="2"/>
  <c r="AL49" i="2"/>
  <c r="AQ20" i="2"/>
  <c r="T49" i="2"/>
  <c r="AB49" i="2"/>
  <c r="AV49" i="2"/>
  <c r="AB98" i="2"/>
  <c r="AV98" i="2"/>
  <c r="AB77" i="2"/>
  <c r="AV77" i="2"/>
  <c r="AV82" i="2"/>
  <c r="V8" i="2"/>
  <c r="AV20" i="2"/>
  <c r="AA45" i="2"/>
  <c r="AC66" i="2"/>
  <c r="AC64" i="2" s="1"/>
  <c r="AB100" i="2" s="1"/>
  <c r="AW66" i="2"/>
  <c r="AW64" i="2" s="1"/>
  <c r="AV100" i="2" s="1"/>
  <c r="BB66" i="2"/>
  <c r="BB64" i="2" s="1"/>
  <c r="BA100" i="2" s="1"/>
  <c r="Z67" i="2"/>
  <c r="AQ67" i="2"/>
  <c r="Q42" i="2"/>
  <c r="AI66" i="2"/>
  <c r="AI64" i="2" s="1"/>
  <c r="AI38" i="2" s="1"/>
  <c r="AL98" i="2"/>
  <c r="AQ72" i="2"/>
  <c r="AG77" i="2"/>
  <c r="BA77" i="2"/>
  <c r="U87" i="2"/>
  <c r="AL87" i="2"/>
  <c r="AB87" i="2"/>
  <c r="AV87" i="2"/>
  <c r="S21" i="2"/>
  <c r="S20" i="2" s="1"/>
  <c r="AL20" i="2"/>
  <c r="AL97" i="2" s="1"/>
  <c r="AB45" i="2"/>
  <c r="AV45" i="2"/>
  <c r="AG67" i="2"/>
  <c r="BA67" i="2"/>
  <c r="AG99" i="2"/>
  <c r="AG72" i="2"/>
  <c r="BA87" i="2"/>
  <c r="V45" i="2"/>
  <c r="AQ49" i="2"/>
  <c r="Z77" i="2"/>
  <c r="Z45" i="2"/>
  <c r="S77" i="2"/>
  <c r="R66" i="2"/>
  <c r="R64" i="2" s="1"/>
  <c r="R95" i="2" s="1"/>
  <c r="AG49" i="2"/>
  <c r="BA49" i="2"/>
  <c r="Z49" i="2"/>
  <c r="Y66" i="2"/>
  <c r="Y64" i="2" s="1"/>
  <c r="Y38" i="2" s="1"/>
  <c r="BC66" i="2"/>
  <c r="BC64" i="2" s="1"/>
  <c r="BC38" i="2" s="1"/>
  <c r="AQ99" i="2"/>
  <c r="AG98" i="2"/>
  <c r="AB72" i="2"/>
  <c r="AV72" i="2"/>
  <c r="V79" i="2"/>
  <c r="V77" i="2" s="1"/>
  <c r="AL82" i="2"/>
  <c r="BA98" i="2"/>
  <c r="AN66" i="2"/>
  <c r="AN64" i="2" s="1"/>
  <c r="AN38" i="2" s="1"/>
  <c r="AR66" i="2"/>
  <c r="AR64" i="2" s="1"/>
  <c r="AQ100" i="2" s="1"/>
  <c r="AZ66" i="2"/>
  <c r="AZ64" i="2" s="1"/>
  <c r="AZ38" i="2" s="1"/>
  <c r="BD66" i="2"/>
  <c r="BD64" i="2" s="1"/>
  <c r="BD38" i="2" s="1"/>
  <c r="R7" i="2"/>
  <c r="AD66" i="2"/>
  <c r="AD64" i="2" s="1"/>
  <c r="AD38" i="2" s="1"/>
  <c r="T20" i="2"/>
  <c r="AG39" i="2"/>
  <c r="AA39" i="2"/>
  <c r="AQ39" i="2"/>
  <c r="U45" i="2"/>
  <c r="S45" i="2"/>
  <c r="S46" i="2"/>
  <c r="AK66" i="2"/>
  <c r="AK64" i="2" s="1"/>
  <c r="AK38" i="2" s="1"/>
  <c r="Z72" i="2"/>
  <c r="Z82" i="2"/>
  <c r="AQ82" i="2"/>
  <c r="X66" i="2"/>
  <c r="X64" i="2" s="1"/>
  <c r="X38" i="2" s="1"/>
  <c r="AF66" i="2"/>
  <c r="AF64" i="2" s="1"/>
  <c r="AF38" i="2" s="1"/>
  <c r="AJ66" i="2"/>
  <c r="AJ64" i="2" s="1"/>
  <c r="AJ38" i="2" s="1"/>
  <c r="BA20" i="2"/>
  <c r="Z20" i="2"/>
  <c r="BA45" i="2"/>
  <c r="BE66" i="2"/>
  <c r="BE64" i="2" s="1"/>
  <c r="BE38" i="2" s="1"/>
  <c r="AH66" i="2"/>
  <c r="AH64" i="2" s="1"/>
  <c r="AH38" i="2" s="1"/>
  <c r="AP66" i="2"/>
  <c r="AP64" i="2" s="1"/>
  <c r="AP38" i="2" s="1"/>
  <c r="AT66" i="2"/>
  <c r="AT64" i="2" s="1"/>
  <c r="AT38" i="2" s="1"/>
  <c r="V54" i="2"/>
  <c r="V63" i="2"/>
  <c r="V44" i="2"/>
  <c r="V39" i="2" s="1"/>
  <c r="Q44" i="2"/>
  <c r="V51" i="2"/>
  <c r="U49" i="2"/>
  <c r="U82" i="2"/>
  <c r="V84" i="2"/>
  <c r="V82" i="2" s="1"/>
  <c r="V23" i="2"/>
  <c r="V20" i="2" s="1"/>
  <c r="U20" i="2"/>
  <c r="S40" i="2"/>
  <c r="U39" i="2"/>
  <c r="AB39" i="2"/>
  <c r="AB97" i="2" s="1"/>
  <c r="AV39" i="2"/>
  <c r="U72" i="2"/>
  <c r="V74" i="2"/>
  <c r="V72" i="2" s="1"/>
  <c r="T77" i="2"/>
  <c r="AB99" i="2"/>
  <c r="S39" i="2"/>
  <c r="AA66" i="2"/>
  <c r="AA64" i="2" s="1"/>
  <c r="AY66" i="2"/>
  <c r="AY64" i="2" s="1"/>
  <c r="AY38" i="2" s="1"/>
  <c r="AB67" i="2"/>
  <c r="AV67" i="2"/>
  <c r="AV99" i="2"/>
  <c r="T39" i="2"/>
  <c r="T45" i="2"/>
  <c r="AQ45" i="2"/>
  <c r="W66" i="2"/>
  <c r="W64" i="2" s="1"/>
  <c r="W38" i="2" s="1"/>
  <c r="AM66" i="2"/>
  <c r="AM64" i="2" s="1"/>
  <c r="AL100" i="2" s="1"/>
  <c r="AU66" i="2"/>
  <c r="AU64" i="2" s="1"/>
  <c r="AU38" i="2" s="1"/>
  <c r="U67" i="2"/>
  <c r="V69" i="2"/>
  <c r="V67" i="2" s="1"/>
  <c r="AL67" i="2"/>
  <c r="AG82" i="2"/>
  <c r="BA82" i="2"/>
  <c r="AV97" i="2" l="1"/>
  <c r="BA97" i="2"/>
  <c r="AQ97" i="2"/>
  <c r="AG97" i="2"/>
  <c r="R9" i="2"/>
  <c r="BB38" i="2"/>
  <c r="Y95" i="2"/>
  <c r="V9" i="2"/>
  <c r="G6" i="2"/>
  <c r="S66" i="2"/>
  <c r="BF99" i="2"/>
  <c r="BA66" i="2"/>
  <c r="BA64" i="2" s="1"/>
  <c r="BA95" i="2" s="1"/>
  <c r="BA96" i="2" s="1"/>
  <c r="AG66" i="2"/>
  <c r="AG64" i="2" s="1"/>
  <c r="AG38" i="2" s="1"/>
  <c r="J7" i="2"/>
  <c r="G8" i="2"/>
  <c r="BF98" i="2"/>
  <c r="Q49" i="2"/>
  <c r="Q45" i="2"/>
  <c r="Q39" i="2"/>
  <c r="Q20" i="2"/>
  <c r="J8" i="2"/>
  <c r="G7" i="2"/>
  <c r="S65" i="2"/>
  <c r="S64" i="2" s="1"/>
  <c r="S38" i="2" s="1"/>
  <c r="AQ66" i="2"/>
  <c r="AQ64" i="2" s="1"/>
  <c r="AQ38" i="2" s="1"/>
  <c r="T66" i="2"/>
  <c r="T64" i="2" s="1"/>
  <c r="T38" i="2" s="1"/>
  <c r="AB66" i="2"/>
  <c r="AB64" i="2" s="1"/>
  <c r="Z66" i="2"/>
  <c r="Z64" i="2" s="1"/>
  <c r="Z38" i="2" s="1"/>
  <c r="AC38" i="2"/>
  <c r="U66" i="2"/>
  <c r="U64" i="2" s="1"/>
  <c r="U95" i="2" s="1"/>
  <c r="AG100" i="2"/>
  <c r="BF100" i="2" s="1"/>
  <c r="AA95" i="2"/>
  <c r="AW38" i="2"/>
  <c r="R38" i="2"/>
  <c r="AV66" i="2"/>
  <c r="AV64" i="2" s="1"/>
  <c r="AV95" i="2" s="1"/>
  <c r="AV96" i="2" s="1"/>
  <c r="AB95" i="2"/>
  <c r="AB96" i="2" s="1"/>
  <c r="AR38" i="2"/>
  <c r="X95" i="2"/>
  <c r="AL66" i="2"/>
  <c r="AL64" i="2" s="1"/>
  <c r="V66" i="2"/>
  <c r="V64" i="2" s="1"/>
  <c r="O7" i="2"/>
  <c r="AM38" i="2"/>
  <c r="O8" i="2"/>
  <c r="W95" i="2"/>
  <c r="AA38" i="2"/>
  <c r="AB38" i="2"/>
  <c r="J6" i="2"/>
  <c r="V49" i="2"/>
  <c r="J9" i="2" l="1"/>
  <c r="U38" i="2"/>
  <c r="G9" i="2"/>
  <c r="BA38" i="2"/>
  <c r="AV38" i="2"/>
  <c r="B7" i="2"/>
  <c r="AQ7" i="2" s="1"/>
  <c r="O6" i="2"/>
  <c r="O9" i="2" s="1"/>
  <c r="AG95" i="2"/>
  <c r="AG96" i="2" s="1"/>
  <c r="AQ95" i="2"/>
  <c r="AQ96" i="2" s="1"/>
  <c r="BF97" i="2"/>
  <c r="T95" i="2"/>
  <c r="V38" i="2"/>
  <c r="S95" i="2"/>
  <c r="Z95" i="2"/>
  <c r="B8" i="2"/>
  <c r="AQ8" i="2" s="1"/>
  <c r="Q66" i="2"/>
  <c r="Q64" i="2" s="1"/>
  <c r="Q95" i="2" s="1"/>
  <c r="AL38" i="2"/>
  <c r="AL95" i="2"/>
  <c r="AL96" i="2" s="1"/>
  <c r="B6" i="2"/>
  <c r="V95" i="2"/>
  <c r="Q38" i="2" l="1"/>
  <c r="B9" i="2"/>
  <c r="AQ6" i="2"/>
  <c r="AQ9" i="2" s="1"/>
</calcChain>
</file>

<file path=xl/sharedStrings.xml><?xml version="1.0" encoding="utf-8"?>
<sst xmlns="http://schemas.openxmlformats.org/spreadsheetml/2006/main" count="336" uniqueCount="219">
  <si>
    <t>Министерство образования Нижегородской области</t>
  </si>
  <si>
    <t>Государственное бюджетное образовательное учреждение среднего профессионального образования</t>
  </si>
  <si>
    <t>"Арзамасский коммерческо-технический техникум"</t>
  </si>
  <si>
    <t>Государственное бюджетное профессиональное образовательное учреждение "Нижегородский автомеханический техникум"</t>
  </si>
  <si>
    <t>УЧЕБНЫЙ ПЛАН</t>
  </si>
  <si>
    <t>образовательной программы</t>
  </si>
  <si>
    <t>среднего профессионального образования</t>
  </si>
  <si>
    <t>по специальности среднего профессионального образования</t>
  </si>
  <si>
    <t>15.02.14 Оснащение средствами автоматизации технологических процессов и производств (по отраслям)</t>
  </si>
  <si>
    <t>код и наименование специальности СПО</t>
  </si>
  <si>
    <t xml:space="preserve">Квалификация: техник      </t>
  </si>
  <si>
    <t>Форма обучения — очная</t>
  </si>
  <si>
    <t>Срок обучения —</t>
  </si>
  <si>
    <r>
      <rPr>
        <sz val="14"/>
        <color rgb="FF000000"/>
        <rFont val="Times New Roman"/>
        <family val="1"/>
        <charset val="204"/>
      </rPr>
      <t xml:space="preserve">Уровень образования, необходимый для приема на обучение  — </t>
    </r>
    <r>
      <rPr>
        <i/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основное общее образование </t>
    </r>
    <r>
      <rPr>
        <i/>
        <sz val="14"/>
        <color rgb="FF000000"/>
        <rFont val="Times New Roman"/>
        <family val="1"/>
        <charset val="204"/>
      </rPr>
      <t xml:space="preserve">            </t>
    </r>
  </si>
  <si>
    <t xml:space="preserve">2. Сводные данные по бюджету времени (в неделях) для очной формы обучения                      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</si>
  <si>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</si>
  <si>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</si>
  <si>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</si>
  <si>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</si>
  <si>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</si>
  <si>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Консультации</t>
  </si>
  <si>
    <t>Государственная итоговая аттестация</t>
  </si>
  <si>
    <t>Каникулы</t>
  </si>
  <si>
    <t>Всего</t>
  </si>
  <si>
    <t>I курс</t>
  </si>
  <si>
    <t>II курс</t>
  </si>
  <si>
    <t>III курс</t>
  </si>
  <si>
    <t>2. План учебного процесса</t>
  </si>
  <si>
    <t xml:space="preserve"> </t>
  </si>
  <si>
    <t>Индекс</t>
  </si>
  <si>
    <t>Наименование циклов,  дисциплин, профессиональных модулей, МДК, практик</t>
  </si>
  <si>
    <t>Формы промежуточной аттестации</t>
  </si>
  <si>
    <t>Учебная нагрузка обучающихся, час.</t>
  </si>
  <si>
    <t>Распределение обязательной учебной нагрузки по курсам и семестрам, час. в семестр</t>
  </si>
  <si>
    <t>Всего объем образовательной нагрузки</t>
  </si>
  <si>
    <t>Самостоятельная учебная работа</t>
  </si>
  <si>
    <t>Работа обучающихся во взаимодействии с преподавателями</t>
  </si>
  <si>
    <t>занятия по дисциплинам и МДК</t>
  </si>
  <si>
    <t>учебная и производственная практика</t>
  </si>
  <si>
    <t>промежуточная аттестация</t>
  </si>
  <si>
    <t>1 сем. 17 нед.</t>
  </si>
  <si>
    <t>в том числе</t>
  </si>
  <si>
    <t>2 сем. 24 нед.</t>
  </si>
  <si>
    <t>3 сем.17 нед</t>
  </si>
  <si>
    <t>4 сем. 24,5 нед.</t>
  </si>
  <si>
    <t>5 сем. 17 нед.</t>
  </si>
  <si>
    <t>всего занятий</t>
  </si>
  <si>
    <t>учебные занятия</t>
  </si>
  <si>
    <t>практика</t>
  </si>
  <si>
    <t>самостоятельная работа</t>
  </si>
  <si>
    <t>уроков</t>
  </si>
  <si>
    <t>лабораторных занятий</t>
  </si>
  <si>
    <t>практических занятий</t>
  </si>
  <si>
    <t>курсовое проектирование</t>
  </si>
  <si>
    <t>в желтые ячейки ввести количество недель в семестре, тогда будет автоматически подсчитываться кол-во часов в неделю</t>
  </si>
  <si>
    <t>ОУД.00</t>
  </si>
  <si>
    <t>Общеобразовательный цикл</t>
  </si>
  <si>
    <t>Общие учебные предметы</t>
  </si>
  <si>
    <t>Русский язык</t>
  </si>
  <si>
    <t>Э</t>
  </si>
  <si>
    <t>Родной язык (русский)</t>
  </si>
  <si>
    <t>ДЗ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</si>
  <si>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</si>
  <si>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</si>
  <si>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</si>
  <si>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</si>
  <si>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</si>
  <si>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З</t>
  </si>
  <si>
    <t>Основы безопасности жизнедеятельности</t>
  </si>
  <si>
    <t>Астрономия</t>
  </si>
  <si>
    <t>Информатика</t>
  </si>
  <si>
    <t>Физика</t>
  </si>
  <si>
    <t>Основы проектной деятельности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</si>
  <si>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</si>
  <si>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</si>
  <si>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</si>
  <si>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</si>
  <si>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</si>
  <si>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</si>
  <si>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</si>
  <si>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</si>
  <si>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</si>
  <si>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ЕН.ОО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</si>
  <si>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</si>
  <si>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</si>
  <si>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</si>
  <si>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</si>
  <si>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Общепрофессиональный  цикл</t>
  </si>
  <si>
    <t>ОП.01</t>
  </si>
  <si>
    <t>Технологии автоматизированного машиностроения</t>
  </si>
  <si>
    <t>ОП.02</t>
  </si>
  <si>
    <t>Метрология, стандартизация и сертификация</t>
  </si>
  <si>
    <t>ОП.03</t>
  </si>
  <si>
    <t>Технологическое оборудование и приспособления</t>
  </si>
  <si>
    <t>ОП.04</t>
  </si>
  <si>
    <t>Инженерная графика</t>
  </si>
  <si>
    <t>ОП.05</t>
  </si>
  <si>
    <t>Материаловедение</t>
  </si>
  <si>
    <t>ОП.06</t>
  </si>
  <si>
    <t>Программирование ЧПУ для автоматизированного оборудования</t>
  </si>
  <si>
    <t>ОП.07</t>
  </si>
  <si>
    <t>ОП.08</t>
  </si>
  <si>
    <t>Охрана труда</t>
  </si>
  <si>
    <t>ОП.09</t>
  </si>
  <si>
    <t>Техническая механика</t>
  </si>
  <si>
    <t>ОП.10</t>
  </si>
  <si>
    <t>Процессы формообразования и инструменты</t>
  </si>
  <si>
    <t>ОП.11</t>
  </si>
  <si>
    <t>ОП.12</t>
  </si>
  <si>
    <t>Моделирование технологических процессов</t>
  </si>
  <si>
    <t>ОП.13</t>
  </si>
  <si>
    <t>Основы электротехники и электроники</t>
  </si>
  <si>
    <t>Безопасность жизнедеятельности</t>
  </si>
  <si>
    <t>Бережливое производство</t>
  </si>
  <si>
    <t>П.00</t>
  </si>
  <si>
    <t>Профессиональный  цикл</t>
  </si>
  <si>
    <t>ПМ.00</t>
  </si>
  <si>
    <t>Профессиональные модули</t>
  </si>
  <si>
    <t>ПМ.01</t>
  </si>
  <si>
    <t>Разработка и компьютерное моделирование элементов систем автоматизации с учетом специфики технологических процессов</t>
  </si>
  <si>
    <t>Экзамен по модулю</t>
  </si>
  <si>
    <t>МДК.01.01</t>
  </si>
  <si>
    <t>УП.01</t>
  </si>
  <si>
    <t>ПП.01</t>
  </si>
  <si>
    <t>ПМ.02</t>
  </si>
  <si>
    <t>Осуществление сборки и апробации моделей элементов систем автоматизации с учетом специфики технологических процессов</t>
  </si>
  <si>
    <t>МДК.02.01</t>
  </si>
  <si>
    <t>УП.02</t>
  </si>
  <si>
    <t>ПП.02</t>
  </si>
  <si>
    <t>ПМ.03</t>
  </si>
  <si>
    <t>Организация монтажа, наладки и технического обслуживания систем и средств автоматизации</t>
  </si>
  <si>
    <t>МДК.03.01</t>
  </si>
  <si>
    <t>УП.03</t>
  </si>
  <si>
    <t>ПП.03</t>
  </si>
  <si>
    <t>ПМ.04</t>
  </si>
  <si>
    <t>Осуществление текущего мониторинга состояния систем автоматизации</t>
  </si>
  <si>
    <t>МДК.04.01</t>
  </si>
  <si>
    <t>УП.04</t>
  </si>
  <si>
    <t>ПП.04</t>
  </si>
  <si>
    <t>ПМ.05</t>
  </si>
  <si>
    <t>МДК.05.01</t>
  </si>
  <si>
    <t>УП.05</t>
  </si>
  <si>
    <t>ПП.05</t>
  </si>
  <si>
    <t>ПДП.00</t>
  </si>
  <si>
    <t>ГИА.00</t>
  </si>
  <si>
    <t>объем, час.</t>
  </si>
  <si>
    <t>дисциплин и МДК</t>
  </si>
  <si>
    <t>учебной практики</t>
  </si>
  <si>
    <t>производств. практики</t>
  </si>
  <si>
    <t>промежуточной аттестации</t>
  </si>
  <si>
    <t>консультации</t>
  </si>
  <si>
    <t>государственной итоговой аттестации</t>
  </si>
  <si>
    <t>количество</t>
  </si>
  <si>
    <r>
      <t xml:space="preserve">экзаменов </t>
    </r>
    <r>
      <rPr>
        <sz val="5"/>
        <color rgb="FF000000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</si>
  <si>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</si>
  <si>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</si>
  <si>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* В подсчет включены зачеты по физической культуре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</si>
  <si>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</si>
  <si>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№</t>
  </si>
  <si>
    <t>Наименование</t>
  </si>
  <si>
    <t>Кабинеты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</si>
  <si>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</si>
  <si>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</si>
  <si>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</si>
  <si>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</si>
  <si>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</si>
  <si>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</si>
  <si>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</si>
  <si>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</si>
  <si>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</si>
  <si>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</si>
  <si>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</si>
  <si>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</si>
  <si>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</si>
  <si>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Лаборатории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</si>
  <si>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</si>
  <si>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</si>
  <si>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</si>
  <si>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</si>
  <si>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</si>
  <si>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</si>
  <si>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</si>
  <si>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</si>
  <si>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</si>
  <si>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</si>
  <si>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</si>
  <si>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</si>
  <si>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</si>
  <si>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</si>
  <si>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</si>
  <si>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Залы</t>
  </si>
  <si>
    <t>библиотека, читальный зал с выходом в сеть Интернет</t>
  </si>
  <si>
    <t>актовый зал</t>
  </si>
  <si>
    <t>Освоение одной или нескольких профессий рабочих, должностей служащих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</si>
  <si>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</si>
  <si>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</si>
  <si>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</si>
  <si>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</si>
  <si>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</si>
  <si>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</si>
  <si>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</si>
  <si>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</si>
  <si>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По выбору из обязательных предметных областей</t>
  </si>
  <si>
    <t>ОУП.09</t>
  </si>
  <si>
    <t>ОУП.10</t>
  </si>
  <si>
    <t>ОУП.11</t>
  </si>
  <si>
    <t>Элективные курсы</t>
  </si>
  <si>
    <t>ЭК.01</t>
  </si>
  <si>
    <t>ЭК.02</t>
  </si>
  <si>
    <t>Введение в специальность</t>
  </si>
  <si>
    <t>2 г. 10 мес.</t>
  </si>
  <si>
    <t>Осуществление текущего мониторинга состояния систем автоматизации и организация работ по устранению неполадок и отказов автоматизированного оборудования</t>
  </si>
  <si>
    <t>Планирование, разработка, организация и контроль качества работ по монтажу, наладке и техническому обслуживанию систем и средств автоматизации</t>
  </si>
  <si>
    <t>Осуществление выбора оборудования, элементной базы, монтажа и наладки, апробации модели элементов систем автоматизации на основе разработанной технической документации</t>
  </si>
  <si>
    <t>6 сем. 24 нед.</t>
  </si>
  <si>
    <t>Осуществление анализа решений для выбора программного обеспечения в целях разработки и тестирования модели элементов систем автоматизации с учетом специфики технологических процессов</t>
  </si>
  <si>
    <t>Профиль получаемого профессионального образования — технологический</t>
  </si>
  <si>
    <t>Выполнение работ по профессии "14899 Наладчик автоматических линий и агрегатных станков"</t>
  </si>
  <si>
    <t>Консультации в рамках проведения промежуточной аттестации.
Государственная итоговая аттестация:
1. Дипмломный проект:
Подготовка дипломного проекта с 18.05 по 14.06 (всего 4 нед.)
Защита дипломного проекта с 15.06 по 28.06 (всего 2 нед.)
2. Демонстрационный экзамен по компетенции  в период с 18.05 по 28.06 в соответствии с утверждаемым отдельным графиком.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</si>
</sst>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0.0"/>
    <numFmt numFmtId="167" formatCode="[$-419]0.0"/>
    <numFmt numFmtId="168" formatCode="#,##0.00&quot; &quot;[$руб.-419];[Red]&quot;-&quot;#,##0.00&quot; &quot;[$руб.-419]"/>
  </numFmts>
  <fonts count="2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FF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FF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7"/>
      <color rgb="FF0000FF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BEEF4"/>
        <bgColor rgb="FFDBEEF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04">
    <xf numFmtId="0" fontId="0" fillId="0" borderId="0" xfId="0"/>
    <xf numFmtId="164" fontId="5" fillId="0" borderId="0" xfId="1" applyFont="1" applyProtection="1"/>
    <xf numFmtId="164" fontId="4" fillId="0" borderId="0" xfId="1" applyFont="1" applyProtection="1"/>
    <xf numFmtId="164" fontId="6" fillId="0" borderId="0" xfId="1" applyFont="1" applyAlignment="1" applyProtection="1">
      <alignment horizontal="center"/>
    </xf>
    <xf numFmtId="164" fontId="8" fillId="0" borderId="0" xfId="1" applyFont="1" applyAlignment="1" applyProtection="1">
      <alignment horizontal="left"/>
    </xf>
    <xf numFmtId="164" fontId="5" fillId="0" borderId="0" xfId="1" applyFont="1" applyAlignment="1" applyProtection="1">
      <alignment horizontal="left"/>
    </xf>
    <xf numFmtId="164" fontId="7" fillId="0" borderId="0" xfId="1" applyFont="1" applyProtection="1"/>
    <xf numFmtId="164" fontId="9" fillId="0" borderId="0" xfId="1" applyFont="1" applyProtection="1"/>
    <xf numFmtId="164" fontId="8" fillId="0" borderId="0" xfId="1" applyFont="1" applyProtection="1"/>
    <xf numFmtId="164" fontId="7" fillId="0" borderId="0" xfId="1" applyFont="1" applyAlignment="1" applyProtection="1">
      <alignment horizontal="left"/>
    </xf>
    <xf numFmtId="164" fontId="6" fillId="0" borderId="0" xfId="1" applyFont="1" applyAlignment="1" applyProtection="1">
      <alignment horizontal="left"/>
    </xf>
    <xf numFmtId="164" fontId="10" fillId="0" borderId="0" xfId="1" applyFont="1" applyProtection="1"/>
    <xf numFmtId="164" fontId="11" fillId="0" borderId="0" xfId="1" applyFont="1" applyProtection="1"/>
    <xf numFmtId="164" fontId="11" fillId="0" borderId="0" xfId="1" applyFont="1" applyAlignment="1" applyProtection="1">
      <alignment horizontal="center"/>
    </xf>
    <xf numFmtId="164" fontId="12" fillId="0" borderId="0" xfId="1" applyFont="1" applyAlignment="1" applyProtection="1">
      <alignment horizontal="center"/>
    </xf>
    <xf numFmtId="164" fontId="14" fillId="0" borderId="0" xfId="1" applyFont="1" applyAlignment="1" applyProtection="1">
      <alignment horizontal="left"/>
    </xf>
    <xf numFmtId="164" fontId="13" fillId="0" borderId="0" xfId="1" applyFont="1" applyAlignment="1" applyProtection="1">
      <alignment horizontal="left"/>
    </xf>
    <xf numFmtId="164" fontId="12" fillId="0" borderId="0" xfId="1" applyFont="1" applyProtection="1"/>
    <xf numFmtId="164" fontId="13" fillId="0" borderId="0" xfId="1" applyFont="1" applyAlignment="1" applyProtection="1">
      <alignment wrapText="1"/>
    </xf>
    <xf numFmtId="164" fontId="11" fillId="0" borderId="2" xfId="1" applyFont="1" applyBorder="1" applyAlignment="1" applyProtection="1">
      <alignment horizontal="center" vertical="top" wrapText="1"/>
    </xf>
    <xf numFmtId="164" fontId="11" fillId="0" borderId="2" xfId="1" applyFont="1" applyBorder="1" applyAlignment="1" applyProtection="1">
      <alignment horizontal="center"/>
    </xf>
    <xf numFmtId="164" fontId="13" fillId="0" borderId="2" xfId="1" applyFont="1" applyBorder="1" applyAlignment="1" applyProtection="1">
      <alignment horizontal="left" vertical="top" wrapText="1"/>
    </xf>
    <xf numFmtId="164" fontId="13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center"/>
    </xf>
    <xf numFmtId="164" fontId="18" fillId="0" borderId="0" xfId="1" applyFont="1" applyAlignment="1" applyProtection="1">
      <alignment horizontal="center"/>
    </xf>
    <xf numFmtId="164" fontId="13" fillId="0" borderId="1" xfId="1" applyFont="1" applyBorder="1" applyProtection="1"/>
    <xf numFmtId="164" fontId="13" fillId="0" borderId="0" xfId="1" applyFont="1" applyProtection="1"/>
    <xf numFmtId="164" fontId="11" fillId="3" borderId="2" xfId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horizontal="center" vertical="center" textRotation="90" wrapText="1"/>
    </xf>
    <xf numFmtId="164" fontId="11" fillId="0" borderId="3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vertical="center" textRotation="90" wrapText="1"/>
    </xf>
    <xf numFmtId="164" fontId="14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 wrapText="1"/>
    </xf>
    <xf numFmtId="164" fontId="13" fillId="0" borderId="5" xfId="1" applyFont="1" applyBorder="1" applyAlignment="1" applyProtection="1">
      <alignment vertical="center" textRotation="90"/>
    </xf>
    <xf numFmtId="164" fontId="11" fillId="0" borderId="0" xfId="1" applyFont="1" applyAlignment="1" applyProtection="1">
      <alignment vertical="center" textRotation="90" wrapText="1"/>
    </xf>
    <xf numFmtId="164" fontId="12" fillId="0" borderId="0" xfId="1" applyFont="1" applyAlignment="1" applyProtection="1">
      <alignment vertical="center" textRotation="90" wrapText="1"/>
    </xf>
    <xf numFmtId="164" fontId="11" fillId="4" borderId="5" xfId="1" applyFont="1" applyFill="1" applyBorder="1" applyAlignment="1" applyProtection="1">
      <alignment horizontal="center" vertical="center"/>
    </xf>
    <xf numFmtId="164" fontId="12" fillId="0" borderId="3" xfId="1" applyFont="1" applyBorder="1" applyAlignment="1" applyProtection="1">
      <alignment horizontal="center" vertical="center"/>
    </xf>
    <xf numFmtId="164" fontId="11" fillId="0" borderId="3" xfId="1" applyFont="1" applyBorder="1" applyAlignment="1" applyProtection="1">
      <alignment horizontal="center" vertical="center"/>
    </xf>
    <xf numFmtId="164" fontId="11" fillId="4" borderId="3" xfId="1" applyFont="1" applyFill="1" applyBorder="1" applyAlignment="1" applyProtection="1">
      <alignment horizontal="center" vertical="center"/>
    </xf>
    <xf numFmtId="165" fontId="11" fillId="4" borderId="3" xfId="1" applyNumberFormat="1" applyFont="1" applyFill="1" applyBorder="1" applyAlignment="1" applyProtection="1">
      <alignment horizontal="center" vertical="center"/>
    </xf>
    <xf numFmtId="165" fontId="12" fillId="0" borderId="3" xfId="1" applyNumberFormat="1" applyFont="1" applyBorder="1" applyAlignment="1" applyProtection="1">
      <alignment horizontal="center" vertical="center"/>
    </xf>
    <xf numFmtId="165" fontId="11" fillId="0" borderId="3" xfId="1" applyNumberFormat="1" applyFont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Border="1" applyAlignment="1" applyProtection="1">
      <alignment horizontal="center" vertical="center"/>
    </xf>
    <xf numFmtId="164" fontId="19" fillId="0" borderId="0" xfId="1" applyFont="1" applyProtection="1"/>
    <xf numFmtId="164" fontId="11" fillId="0" borderId="6" xfId="1" applyFont="1" applyBorder="1" applyAlignment="1" applyProtection="1">
      <alignment horizontal="center"/>
    </xf>
    <xf numFmtId="164" fontId="12" fillId="0" borderId="3" xfId="1" applyFont="1" applyBorder="1" applyAlignment="1" applyProtection="1">
      <alignment horizontal="center"/>
    </xf>
    <xf numFmtId="164" fontId="11" fillId="0" borderId="7" xfId="1" applyFont="1" applyBorder="1" applyAlignment="1" applyProtection="1">
      <alignment horizontal="center"/>
    </xf>
    <xf numFmtId="164" fontId="12" fillId="0" borderId="7" xfId="1" applyFont="1" applyBorder="1" applyAlignment="1" applyProtection="1">
      <alignment horizontal="center"/>
    </xf>
    <xf numFmtId="164" fontId="11" fillId="3" borderId="3" xfId="1" applyFont="1" applyFill="1" applyBorder="1" applyAlignment="1" applyProtection="1">
      <alignment horizontal="center"/>
    </xf>
    <xf numFmtId="164" fontId="13" fillId="5" borderId="2" xfId="1" applyFont="1" applyFill="1" applyBorder="1" applyProtection="1"/>
    <xf numFmtId="165" fontId="13" fillId="5" borderId="8" xfId="1" applyNumberFormat="1" applyFont="1" applyFill="1" applyBorder="1" applyAlignment="1" applyProtection="1">
      <alignment horizontal="center" vertical="center"/>
    </xf>
    <xf numFmtId="164" fontId="13" fillId="5" borderId="9" xfId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 vertical="center"/>
    </xf>
    <xf numFmtId="164" fontId="13" fillId="5" borderId="2" xfId="1" applyFont="1" applyFill="1" applyBorder="1" applyAlignment="1" applyProtection="1">
      <alignment horizontal="center" vertical="center"/>
    </xf>
    <xf numFmtId="164" fontId="14" fillId="5" borderId="10" xfId="1" applyFont="1" applyFill="1" applyBorder="1" applyAlignment="1" applyProtection="1">
      <alignment horizontal="center" vertical="center"/>
    </xf>
    <xf numFmtId="164" fontId="14" fillId="5" borderId="2" xfId="1" applyFont="1" applyFill="1" applyBorder="1" applyAlignment="1" applyProtection="1">
      <alignment horizontal="center" vertical="center"/>
    </xf>
    <xf numFmtId="164" fontId="13" fillId="5" borderId="8" xfId="1" applyFont="1" applyFill="1" applyBorder="1" applyAlignment="1" applyProtection="1">
      <alignment horizontal="center" vertical="center"/>
    </xf>
    <xf numFmtId="164" fontId="13" fillId="5" borderId="10" xfId="1" applyFont="1" applyFill="1" applyBorder="1" applyAlignment="1" applyProtection="1">
      <alignment horizontal="center" vertical="center"/>
    </xf>
    <xf numFmtId="164" fontId="13" fillId="3" borderId="2" xfId="1" applyFont="1" applyFill="1" applyBorder="1" applyProtection="1"/>
    <xf numFmtId="164" fontId="13" fillId="3" borderId="6" xfId="1" applyFont="1" applyFill="1" applyBorder="1" applyAlignment="1" applyProtection="1">
      <alignment horizontal="center" vertical="center"/>
    </xf>
    <xf numFmtId="164" fontId="13" fillId="3" borderId="2" xfId="1" applyFont="1" applyFill="1" applyBorder="1" applyAlignment="1" applyProtection="1">
      <alignment horizontal="center" vertical="center"/>
    </xf>
    <xf numFmtId="165" fontId="13" fillId="3" borderId="6" xfId="1" applyNumberFormat="1" applyFont="1" applyFill="1" applyBorder="1" applyAlignment="1" applyProtection="1">
      <alignment horizontal="center" vertical="center"/>
    </xf>
    <xf numFmtId="164" fontId="14" fillId="3" borderId="9" xfId="1" applyFont="1" applyFill="1" applyBorder="1" applyAlignment="1" applyProtection="1">
      <alignment horizontal="center" vertical="center"/>
    </xf>
    <xf numFmtId="164" fontId="13" fillId="3" borderId="3" xfId="1" applyFont="1" applyFill="1" applyBorder="1" applyAlignment="1" applyProtection="1">
      <alignment horizontal="center" vertical="center"/>
    </xf>
    <xf numFmtId="164" fontId="14" fillId="3" borderId="6" xfId="1" applyFont="1" applyFill="1" applyBorder="1" applyAlignment="1" applyProtection="1">
      <alignment horizontal="center" vertical="center"/>
    </xf>
    <xf numFmtId="164" fontId="13" fillId="3" borderId="9" xfId="1" applyFont="1" applyFill="1" applyBorder="1" applyAlignment="1" applyProtection="1">
      <alignment horizontal="center" vertical="center"/>
    </xf>
    <xf numFmtId="164" fontId="13" fillId="0" borderId="2" xfId="1" applyFont="1" applyBorder="1" applyProtection="1"/>
    <xf numFmtId="164" fontId="13" fillId="0" borderId="2" xfId="1" applyFont="1" applyBorder="1" applyAlignment="1" applyProtection="1">
      <alignment horizontal="center"/>
    </xf>
    <xf numFmtId="165" fontId="13" fillId="0" borderId="8" xfId="1" applyNumberFormat="1" applyFont="1" applyBorder="1" applyAlignment="1" applyProtection="1">
      <alignment horizontal="center"/>
    </xf>
    <xf numFmtId="165" fontId="14" fillId="0" borderId="2" xfId="1" applyNumberFormat="1" applyFont="1" applyBorder="1" applyAlignment="1" applyProtection="1">
      <alignment horizontal="center"/>
    </xf>
    <xf numFmtId="165" fontId="13" fillId="0" borderId="2" xfId="1" applyNumberFormat="1" applyFont="1" applyBorder="1" applyAlignment="1" applyProtection="1">
      <alignment horizontal="center"/>
    </xf>
    <xf numFmtId="164" fontId="14" fillId="0" borderId="10" xfId="1" applyFont="1" applyBorder="1" applyAlignment="1" applyProtection="1">
      <alignment horizontal="center"/>
    </xf>
    <xf numFmtId="164" fontId="14" fillId="0" borderId="2" xfId="1" applyFont="1" applyBorder="1" applyAlignment="1" applyProtection="1">
      <alignment horizontal="center"/>
    </xf>
    <xf numFmtId="164" fontId="13" fillId="0" borderId="8" xfId="1" applyFont="1" applyBorder="1" applyAlignment="1" applyProtection="1">
      <alignment horizontal="center"/>
    </xf>
    <xf numFmtId="164" fontId="13" fillId="0" borderId="10" xfId="1" applyFont="1" applyBorder="1" applyAlignment="1" applyProtection="1">
      <alignment horizontal="center"/>
    </xf>
    <xf numFmtId="164" fontId="11" fillId="0" borderId="2" xfId="1" applyFont="1" applyBorder="1" applyProtection="1"/>
    <xf numFmtId="164" fontId="11" fillId="0" borderId="2" xfId="1" applyFont="1" applyBorder="1" applyAlignment="1" applyProtection="1">
      <alignment horizontal="center" vertical="center"/>
    </xf>
    <xf numFmtId="165" fontId="11" fillId="0" borderId="2" xfId="1" applyNumberFormat="1" applyFont="1" applyBorder="1" applyAlignment="1" applyProtection="1">
      <alignment horizontal="center"/>
    </xf>
    <xf numFmtId="164" fontId="11" fillId="0" borderId="10" xfId="1" applyFont="1" applyBorder="1" applyAlignment="1" applyProtection="1">
      <alignment horizontal="center"/>
    </xf>
    <xf numFmtId="164" fontId="12" fillId="0" borderId="10" xfId="1" applyFont="1" applyBorder="1" applyAlignment="1" applyProtection="1">
      <alignment horizontal="center"/>
    </xf>
    <xf numFmtId="164" fontId="11" fillId="0" borderId="11" xfId="1" applyFont="1" applyBorder="1" applyAlignment="1" applyProtection="1">
      <alignment horizontal="center"/>
    </xf>
    <xf numFmtId="164" fontId="12" fillId="0" borderId="2" xfId="1" applyFont="1" applyBorder="1" applyAlignment="1" applyProtection="1">
      <alignment horizontal="center"/>
    </xf>
    <xf numFmtId="164" fontId="12" fillId="3" borderId="2" xfId="1" applyFont="1" applyFill="1" applyBorder="1" applyAlignment="1" applyProtection="1">
      <alignment horizontal="center"/>
    </xf>
    <xf numFmtId="164" fontId="11" fillId="3" borderId="12" xfId="1" applyFont="1" applyFill="1" applyBorder="1" applyAlignment="1" applyProtection="1">
      <alignment horizontal="center"/>
    </xf>
    <xf numFmtId="164" fontId="11" fillId="3" borderId="10" xfId="1" applyFont="1" applyFill="1" applyBorder="1" applyAlignment="1" applyProtection="1">
      <alignment horizontal="center"/>
    </xf>
    <xf numFmtId="164" fontId="11" fillId="3" borderId="11" xfId="1" applyFont="1" applyFill="1" applyBorder="1" applyAlignment="1" applyProtection="1">
      <alignment horizontal="center"/>
    </xf>
    <xf numFmtId="164" fontId="11" fillId="0" borderId="12" xfId="1" applyFont="1" applyBorder="1" applyAlignment="1" applyProtection="1">
      <alignment horizontal="center"/>
    </xf>
    <xf numFmtId="164" fontId="13" fillId="0" borderId="13" xfId="1" applyFont="1" applyBorder="1" applyAlignment="1" applyProtection="1">
      <alignment horizontal="center"/>
    </xf>
    <xf numFmtId="164" fontId="11" fillId="0" borderId="5" xfId="1" applyFont="1" applyBorder="1" applyAlignment="1" applyProtection="1">
      <alignment horizontal="center"/>
    </xf>
    <xf numFmtId="164" fontId="11" fillId="0" borderId="14" xfId="1" applyFont="1" applyBorder="1" applyAlignment="1" applyProtection="1">
      <alignment horizontal="center"/>
    </xf>
    <xf numFmtId="164" fontId="11" fillId="0" borderId="4" xfId="1" applyFont="1" applyBorder="1" applyAlignment="1" applyProtection="1">
      <alignment horizontal="center"/>
    </xf>
    <xf numFmtId="164" fontId="13" fillId="5" borderId="11" xfId="1" applyFont="1" applyFill="1" applyBorder="1" applyProtection="1"/>
    <xf numFmtId="165" fontId="13" fillId="5" borderId="12" xfId="1" applyNumberFormat="1" applyFont="1" applyFill="1" applyBorder="1" applyAlignment="1" applyProtection="1">
      <alignment horizontal="center"/>
    </xf>
    <xf numFmtId="165" fontId="13" fillId="5" borderId="11" xfId="1" applyNumberFormat="1" applyFont="1" applyFill="1" applyBorder="1" applyAlignment="1" applyProtection="1">
      <alignment horizontal="center"/>
    </xf>
    <xf numFmtId="165" fontId="13" fillId="5" borderId="13" xfId="1" applyNumberFormat="1" applyFont="1" applyFill="1" applyBorder="1" applyAlignment="1" applyProtection="1">
      <alignment horizontal="center"/>
    </xf>
    <xf numFmtId="165" fontId="13" fillId="5" borderId="2" xfId="1" applyNumberFormat="1" applyFont="1" applyFill="1" applyBorder="1" applyAlignment="1" applyProtection="1">
      <alignment horizontal="center"/>
    </xf>
    <xf numFmtId="164" fontId="13" fillId="0" borderId="0" xfId="1" applyFont="1" applyAlignment="1" applyProtection="1">
      <alignment horizontal="center"/>
    </xf>
    <xf numFmtId="164" fontId="13" fillId="6" borderId="2" xfId="1" applyFont="1" applyFill="1" applyBorder="1" applyProtection="1"/>
    <xf numFmtId="165" fontId="13" fillId="6" borderId="12" xfId="1" applyNumberFormat="1" applyFont="1" applyFill="1" applyBorder="1" applyAlignment="1" applyProtection="1">
      <alignment horizontal="center"/>
    </xf>
    <xf numFmtId="165" fontId="13" fillId="6" borderId="11" xfId="1" applyNumberFormat="1" applyFont="1" applyFill="1" applyBorder="1" applyAlignment="1" applyProtection="1">
      <alignment horizontal="center"/>
    </xf>
    <xf numFmtId="165" fontId="13" fillId="6" borderId="13" xfId="1" applyNumberFormat="1" applyFont="1" applyFill="1" applyBorder="1" applyAlignment="1" applyProtection="1">
      <alignment horizontal="center"/>
    </xf>
    <xf numFmtId="164" fontId="11" fillId="3" borderId="0" xfId="1" applyFont="1" applyFill="1" applyProtection="1"/>
    <xf numFmtId="164" fontId="13" fillId="3" borderId="0" xfId="1" applyFont="1" applyFill="1" applyAlignment="1" applyProtection="1">
      <alignment horizontal="center"/>
    </xf>
    <xf numFmtId="164" fontId="13" fillId="3" borderId="0" xfId="1" applyFont="1" applyFill="1" applyProtection="1"/>
    <xf numFmtId="49" fontId="13" fillId="3" borderId="2" xfId="1" applyNumberFormat="1" applyFont="1" applyFill="1" applyBorder="1" applyAlignment="1" applyProtection="1">
      <alignment horizontal="center"/>
    </xf>
    <xf numFmtId="165" fontId="13" fillId="3" borderId="2" xfId="1" applyNumberFormat="1" applyFont="1" applyFill="1" applyBorder="1" applyAlignment="1" applyProtection="1">
      <alignment horizontal="center" vertical="center"/>
    </xf>
    <xf numFmtId="164" fontId="21" fillId="0" borderId="2" xfId="1" applyFont="1" applyBorder="1" applyAlignment="1" applyProtection="1">
      <alignment horizontal="center"/>
    </xf>
    <xf numFmtId="164" fontId="11" fillId="0" borderId="8" xfId="1" applyFont="1" applyBorder="1" applyAlignment="1" applyProtection="1">
      <alignment horizontal="center"/>
    </xf>
    <xf numFmtId="164" fontId="11" fillId="3" borderId="0" xfId="1" applyFont="1" applyFill="1" applyAlignment="1" applyProtection="1">
      <alignment horizontal="center"/>
    </xf>
    <xf numFmtId="165" fontId="13" fillId="3" borderId="0" xfId="1" applyNumberFormat="1" applyFont="1" applyFill="1" applyAlignment="1" applyProtection="1">
      <alignment horizontal="center"/>
    </xf>
    <xf numFmtId="165" fontId="13" fillId="6" borderId="8" xfId="1" applyNumberFormat="1" applyFont="1" applyFill="1" applyBorder="1" applyAlignment="1" applyProtection="1">
      <alignment horizontal="center"/>
    </xf>
    <xf numFmtId="165" fontId="13" fillId="6" borderId="2" xfId="1" applyNumberFormat="1" applyFont="1" applyFill="1" applyBorder="1" applyAlignment="1" applyProtection="1">
      <alignment horizontal="center"/>
    </xf>
    <xf numFmtId="165" fontId="13" fillId="6" borderId="10" xfId="1" applyNumberFormat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vertical="center"/>
    </xf>
    <xf numFmtId="165" fontId="13" fillId="0" borderId="6" xfId="1" applyNumberFormat="1" applyFont="1" applyBorder="1" applyAlignment="1" applyProtection="1">
      <alignment horizontal="center"/>
    </xf>
    <xf numFmtId="165" fontId="14" fillId="0" borderId="3" xfId="1" applyNumberFormat="1" applyFont="1" applyBorder="1" applyAlignment="1" applyProtection="1">
      <alignment horizontal="center"/>
    </xf>
    <xf numFmtId="165" fontId="11" fillId="0" borderId="3" xfId="1" applyNumberFormat="1" applyFont="1" applyBorder="1" applyAlignment="1" applyProtection="1">
      <alignment horizontal="center"/>
    </xf>
    <xf numFmtId="164" fontId="13" fillId="6" borderId="2" xfId="1" applyFont="1" applyFill="1" applyBorder="1" applyAlignment="1" applyProtection="1">
      <alignment horizontal="center"/>
    </xf>
    <xf numFmtId="164" fontId="13" fillId="6" borderId="10" xfId="1" applyFont="1" applyFill="1" applyBorder="1" applyAlignment="1" applyProtection="1">
      <alignment horizontal="center"/>
    </xf>
    <xf numFmtId="165" fontId="13" fillId="6" borderId="15" xfId="1" applyNumberFormat="1" applyFont="1" applyFill="1" applyBorder="1" applyAlignment="1" applyProtection="1">
      <alignment horizontal="center"/>
    </xf>
    <xf numFmtId="164" fontId="14" fillId="3" borderId="2" xfId="1" applyFont="1" applyFill="1" applyBorder="1" applyAlignment="1" applyProtection="1">
      <alignment horizontal="center" vertical="center"/>
    </xf>
    <xf numFmtId="164" fontId="13" fillId="3" borderId="10" xfId="1" applyFont="1" applyFill="1" applyBorder="1" applyAlignment="1" applyProtection="1">
      <alignment horizontal="center" vertical="center"/>
    </xf>
    <xf numFmtId="164" fontId="13" fillId="8" borderId="2" xfId="1" applyFont="1" applyFill="1" applyBorder="1" applyProtection="1"/>
    <xf numFmtId="165" fontId="13" fillId="8" borderId="8" xfId="1" applyNumberFormat="1" applyFont="1" applyFill="1" applyBorder="1" applyAlignment="1" applyProtection="1">
      <alignment horizontal="center"/>
    </xf>
    <xf numFmtId="165" fontId="13" fillId="8" borderId="2" xfId="1" applyNumberFormat="1" applyFont="1" applyFill="1" applyBorder="1" applyAlignment="1" applyProtection="1">
      <alignment horizontal="center"/>
    </xf>
    <xf numFmtId="165" fontId="13" fillId="8" borderId="10" xfId="1" applyNumberFormat="1" applyFont="1" applyFill="1" applyBorder="1" applyAlignment="1" applyProtection="1">
      <alignment horizontal="center"/>
    </xf>
    <xf numFmtId="164" fontId="13" fillId="8" borderId="11" xfId="1" applyFont="1" applyFill="1" applyBorder="1" applyAlignment="1" applyProtection="1">
      <alignment horizontal="center"/>
    </xf>
    <xf numFmtId="164" fontId="13" fillId="8" borderId="2" xfId="1" applyFont="1" applyFill="1" applyBorder="1" applyAlignment="1" applyProtection="1">
      <alignment horizontal="center"/>
    </xf>
    <xf numFmtId="164" fontId="13" fillId="8" borderId="8" xfId="1" applyFont="1" applyFill="1" applyBorder="1" applyAlignment="1" applyProtection="1">
      <alignment horizontal="center"/>
    </xf>
    <xf numFmtId="164" fontId="13" fillId="8" borderId="10" xfId="1" applyFont="1" applyFill="1" applyBorder="1" applyAlignment="1" applyProtection="1">
      <alignment horizontal="center"/>
    </xf>
    <xf numFmtId="164" fontId="13" fillId="8" borderId="11" xfId="1" applyFont="1" applyFill="1" applyBorder="1" applyProtection="1"/>
    <xf numFmtId="165" fontId="13" fillId="8" borderId="11" xfId="1" applyNumberFormat="1" applyFont="1" applyFill="1" applyBorder="1" applyAlignment="1" applyProtection="1">
      <alignment horizontal="center"/>
    </xf>
    <xf numFmtId="164" fontId="13" fillId="8" borderId="13" xfId="1" applyFont="1" applyFill="1" applyBorder="1" applyAlignment="1" applyProtection="1">
      <alignment horizontal="center"/>
    </xf>
    <xf numFmtId="164" fontId="14" fillId="8" borderId="13" xfId="1" applyFont="1" applyFill="1" applyBorder="1" applyAlignment="1" applyProtection="1">
      <alignment horizontal="center"/>
    </xf>
    <xf numFmtId="164" fontId="14" fillId="8" borderId="2" xfId="1" applyFont="1" applyFill="1" applyBorder="1" applyAlignment="1" applyProtection="1">
      <alignment horizontal="center"/>
    </xf>
    <xf numFmtId="165" fontId="13" fillId="8" borderId="12" xfId="1" applyNumberFormat="1" applyFont="1" applyFill="1" applyBorder="1" applyAlignment="1" applyProtection="1">
      <alignment horizontal="center"/>
    </xf>
    <xf numFmtId="165" fontId="13" fillId="8" borderId="13" xfId="1" applyNumberFormat="1" applyFont="1" applyFill="1" applyBorder="1" applyAlignment="1" applyProtection="1">
      <alignment horizontal="center"/>
    </xf>
    <xf numFmtId="164" fontId="11" fillId="0" borderId="3" xfId="1" applyFont="1" applyBorder="1" applyProtection="1"/>
    <xf numFmtId="164" fontId="11" fillId="8" borderId="5" xfId="1" applyFont="1" applyFill="1" applyBorder="1" applyProtection="1"/>
    <xf numFmtId="165" fontId="11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center"/>
    </xf>
    <xf numFmtId="164" fontId="11" fillId="8" borderId="10" xfId="1" applyFont="1" applyFill="1" applyBorder="1" applyAlignment="1" applyProtection="1">
      <alignment horizontal="center"/>
    </xf>
    <xf numFmtId="164" fontId="12" fillId="8" borderId="10" xfId="1" applyFont="1" applyFill="1" applyBorder="1" applyAlignment="1" applyProtection="1">
      <alignment horizontal="center"/>
    </xf>
    <xf numFmtId="164" fontId="12" fillId="8" borderId="2" xfId="1" applyFont="1" applyFill="1" applyBorder="1" applyAlignment="1" applyProtection="1">
      <alignment horizontal="center"/>
    </xf>
    <xf numFmtId="164" fontId="11" fillId="8" borderId="8" xfId="1" applyFont="1" applyFill="1" applyBorder="1" applyAlignment="1" applyProtection="1">
      <alignment horizontal="center"/>
    </xf>
    <xf numFmtId="164" fontId="13" fillId="0" borderId="5" xfId="1" applyFont="1" applyBorder="1" applyProtection="1"/>
    <xf numFmtId="165" fontId="13" fillId="0" borderId="12" xfId="1" applyNumberFormat="1" applyFont="1" applyBorder="1" applyAlignment="1" applyProtection="1">
      <alignment horizontal="center"/>
    </xf>
    <xf numFmtId="165" fontId="14" fillId="0" borderId="11" xfId="1" applyNumberFormat="1" applyFont="1" applyBorder="1" applyAlignment="1" applyProtection="1">
      <alignment horizontal="center"/>
    </xf>
    <xf numFmtId="165" fontId="11" fillId="0" borderId="11" xfId="1" applyNumberFormat="1" applyFont="1" applyBorder="1" applyAlignment="1" applyProtection="1">
      <alignment horizontal="center"/>
    </xf>
    <xf numFmtId="164" fontId="11" fillId="0" borderId="13" xfId="1" applyFont="1" applyBorder="1" applyAlignment="1" applyProtection="1">
      <alignment horizontal="center"/>
    </xf>
    <xf numFmtId="164" fontId="12" fillId="0" borderId="13" xfId="1" applyFont="1" applyBorder="1" applyAlignment="1" applyProtection="1">
      <alignment horizontal="center"/>
    </xf>
    <xf numFmtId="164" fontId="12" fillId="0" borderId="11" xfId="1" applyFont="1" applyBorder="1" applyAlignment="1" applyProtection="1">
      <alignment horizontal="center"/>
    </xf>
    <xf numFmtId="164" fontId="15" fillId="0" borderId="0" xfId="1" applyFont="1" applyProtection="1"/>
    <xf numFmtId="164" fontId="13" fillId="0" borderId="15" xfId="1" applyFont="1" applyBorder="1" applyAlignment="1" applyProtection="1">
      <alignment horizontal="center"/>
    </xf>
    <xf numFmtId="164" fontId="13" fillId="0" borderId="11" xfId="1" applyFont="1" applyBorder="1" applyAlignment="1" applyProtection="1">
      <alignment horizontal="center"/>
    </xf>
    <xf numFmtId="164" fontId="16" fillId="0" borderId="0" xfId="1" applyFont="1" applyProtection="1"/>
    <xf numFmtId="164" fontId="22" fillId="0" borderId="14" xfId="1" applyFont="1" applyBorder="1" applyProtection="1"/>
    <xf numFmtId="164" fontId="22" fillId="0" borderId="11" xfId="1" applyFont="1" applyBorder="1" applyAlignment="1" applyProtection="1">
      <alignment horizontal="center"/>
    </xf>
    <xf numFmtId="164" fontId="13" fillId="0" borderId="4" xfId="1" applyFont="1" applyBorder="1" applyAlignment="1" applyProtection="1">
      <alignment horizontal="center"/>
    </xf>
    <xf numFmtId="164" fontId="14" fillId="0" borderId="5" xfId="1" applyFont="1" applyBorder="1" applyAlignment="1" applyProtection="1">
      <alignment horizontal="center"/>
    </xf>
    <xf numFmtId="164" fontId="22" fillId="0" borderId="5" xfId="1" applyFont="1" applyBorder="1" applyAlignment="1" applyProtection="1">
      <alignment horizontal="center"/>
    </xf>
    <xf numFmtId="164" fontId="23" fillId="0" borderId="14" xfId="1" applyFont="1" applyBorder="1" applyAlignment="1" applyProtection="1">
      <alignment horizontal="center"/>
    </xf>
    <xf numFmtId="164" fontId="22" fillId="0" borderId="14" xfId="1" applyFont="1" applyBorder="1" applyAlignment="1" applyProtection="1">
      <alignment horizontal="center"/>
    </xf>
    <xf numFmtId="164" fontId="23" fillId="0" borderId="11" xfId="1" applyFont="1" applyBorder="1" applyAlignment="1" applyProtection="1">
      <alignment horizontal="center"/>
    </xf>
    <xf numFmtId="164" fontId="22" fillId="0" borderId="0" xfId="1" applyFont="1" applyAlignment="1" applyProtection="1">
      <alignment horizontal="center"/>
    </xf>
    <xf numFmtId="164" fontId="22" fillId="0" borderId="13" xfId="1" applyFont="1" applyBorder="1" applyAlignment="1" applyProtection="1">
      <alignment horizontal="center"/>
    </xf>
    <xf numFmtId="164" fontId="22" fillId="0" borderId="0" xfId="1" applyFont="1" applyProtection="1"/>
    <xf numFmtId="165" fontId="13" fillId="0" borderId="10" xfId="1" applyNumberFormat="1" applyFont="1" applyBorder="1" applyAlignment="1" applyProtection="1">
      <alignment horizontal="center"/>
    </xf>
    <xf numFmtId="164" fontId="11" fillId="0" borderId="7" xfId="1" applyFont="1" applyBorder="1" applyProtection="1"/>
    <xf numFmtId="164" fontId="11" fillId="0" borderId="9" xfId="1" applyFont="1" applyBorder="1" applyProtection="1"/>
    <xf numFmtId="164" fontId="11" fillId="0" borderId="9" xfId="1" applyFont="1" applyBorder="1" applyAlignment="1" applyProtection="1">
      <alignment horizontal="center"/>
    </xf>
    <xf numFmtId="164" fontId="11" fillId="0" borderId="15" xfId="1" applyFont="1" applyBorder="1" applyAlignment="1" applyProtection="1">
      <alignment horizontal="center"/>
    </xf>
    <xf numFmtId="164" fontId="12" fillId="0" borderId="9" xfId="1" applyFont="1" applyBorder="1" applyAlignment="1" applyProtection="1">
      <alignment horizontal="center"/>
    </xf>
    <xf numFmtId="166" fontId="11" fillId="3" borderId="9" xfId="1" applyNumberFormat="1" applyFont="1" applyFill="1" applyBorder="1" applyAlignment="1" applyProtection="1">
      <alignment horizontal="center"/>
    </xf>
    <xf numFmtId="166" fontId="12" fillId="3" borderId="2" xfId="1" applyNumberFormat="1" applyFont="1" applyFill="1" applyBorder="1" applyAlignment="1" applyProtection="1">
      <alignment horizontal="center"/>
    </xf>
    <xf numFmtId="166" fontId="11" fillId="3" borderId="2" xfId="1" applyNumberFormat="1" applyFont="1" applyFill="1" applyBorder="1" applyAlignment="1" applyProtection="1">
      <alignment horizontal="center"/>
    </xf>
    <xf numFmtId="164" fontId="15" fillId="3" borderId="0" xfId="1" applyFont="1" applyFill="1" applyProtection="1"/>
    <xf numFmtId="165" fontId="11" fillId="0" borderId="10" xfId="1" applyNumberFormat="1" applyFont="1" applyBorder="1" applyAlignment="1" applyProtection="1">
      <alignment horizontal="center"/>
    </xf>
    <xf numFmtId="165" fontId="12" fillId="0" borderId="2" xfId="1" applyNumberFormat="1" applyFont="1" applyBorder="1" applyAlignment="1" applyProtection="1">
      <alignment horizontal="center"/>
    </xf>
    <xf numFmtId="165" fontId="15" fillId="0" borderId="0" xfId="1" applyNumberFormat="1" applyFont="1" applyProtection="1"/>
    <xf numFmtId="166" fontId="15" fillId="0" borderId="0" xfId="1" applyNumberFormat="1" applyFont="1" applyProtection="1"/>
    <xf numFmtId="164" fontId="11" fillId="0" borderId="8" xfId="1" applyFont="1" applyBorder="1" applyAlignment="1" applyProtection="1">
      <alignment horizontal="left"/>
    </xf>
    <xf numFmtId="164" fontId="11" fillId="0" borderId="0" xfId="1" applyFont="1" applyAlignment="1" applyProtection="1">
      <alignment horizontal="center" vertical="center" textRotation="90"/>
    </xf>
    <xf numFmtId="164" fontId="12" fillId="0" borderId="0" xfId="1" applyFont="1" applyAlignment="1" applyProtection="1">
      <alignment horizontal="center" vertical="center" textRotation="90"/>
    </xf>
    <xf numFmtId="164" fontId="23" fillId="0" borderId="0" xfId="1" applyFont="1" applyProtection="1"/>
    <xf numFmtId="164" fontId="22" fillId="3" borderId="0" xfId="1" applyFont="1" applyFill="1" applyProtection="1"/>
    <xf numFmtId="164" fontId="18" fillId="0" borderId="0" xfId="1" applyFont="1" applyAlignment="1" applyProtection="1">
      <alignment horizontal="left" wrapText="1"/>
    </xf>
    <xf numFmtId="164" fontId="16" fillId="0" borderId="0" xfId="1" applyFont="1" applyAlignment="1" applyProtection="1">
      <alignment horizontal="left" wrapText="1"/>
    </xf>
    <xf numFmtId="164" fontId="15" fillId="0" borderId="0" xfId="1" applyFont="1" applyAlignment="1" applyProtection="1">
      <alignment horizontal="center"/>
    </xf>
    <xf numFmtId="164" fontId="15" fillId="3" borderId="0" xfId="1" applyFont="1" applyFill="1" applyAlignment="1" applyProtection="1">
      <alignment horizontal="center"/>
    </xf>
    <xf numFmtId="164" fontId="15" fillId="0" borderId="0" xfId="1" applyFont="1" applyAlignment="1" applyProtection="1">
      <alignment horizontal="left"/>
    </xf>
    <xf numFmtId="164" fontId="15" fillId="0" borderId="0" xfId="1" applyFont="1" applyAlignment="1" applyProtection="1">
      <alignment horizontal="center" vertical="center" textRotation="90"/>
    </xf>
    <xf numFmtId="164" fontId="25" fillId="0" borderId="0" xfId="1" applyFont="1" applyAlignment="1" applyProtection="1">
      <alignment horizontal="center" vertical="center" textRotation="90"/>
    </xf>
    <xf numFmtId="164" fontId="25" fillId="0" borderId="0" xfId="1" applyFont="1" applyAlignment="1" applyProtection="1">
      <alignment horizontal="center"/>
    </xf>
    <xf numFmtId="164" fontId="16" fillId="0" borderId="2" xfId="1" applyFont="1" applyBorder="1" applyAlignment="1" applyProtection="1">
      <alignment horizontal="center" vertical="top" wrapText="1"/>
    </xf>
    <xf numFmtId="164" fontId="18" fillId="0" borderId="0" xfId="1" applyFont="1" applyAlignment="1" applyProtection="1">
      <alignment horizontal="left" vertical="top" wrapText="1"/>
    </xf>
    <xf numFmtId="164" fontId="16" fillId="0" borderId="0" xfId="1" applyFont="1" applyAlignment="1" applyProtection="1">
      <alignment horizontal="left" vertical="top" wrapText="1"/>
    </xf>
    <xf numFmtId="164" fontId="15" fillId="0" borderId="2" xfId="1" applyFont="1" applyBorder="1" applyAlignment="1" applyProtection="1">
      <alignment horizontal="center" wrapText="1"/>
    </xf>
    <xf numFmtId="164" fontId="25" fillId="0" borderId="0" xfId="1" applyFont="1" applyAlignment="1" applyProtection="1">
      <alignment horizontal="left" vertical="top" wrapText="1"/>
    </xf>
    <xf numFmtId="164" fontId="15" fillId="0" borderId="0" xfId="1" applyFont="1" applyAlignment="1" applyProtection="1">
      <alignment horizontal="left" vertical="top" wrapText="1"/>
    </xf>
    <xf numFmtId="164" fontId="25" fillId="3" borderId="0" xfId="1" applyFont="1" applyFill="1" applyAlignment="1" applyProtection="1">
      <alignment horizontal="left"/>
    </xf>
    <xf numFmtId="164" fontId="15" fillId="3" borderId="0" xfId="1" applyFont="1" applyFill="1" applyAlignment="1" applyProtection="1">
      <alignment horizontal="left"/>
    </xf>
    <xf numFmtId="164" fontId="25" fillId="3" borderId="0" xfId="1" applyFont="1" applyFill="1" applyAlignment="1" applyProtection="1">
      <alignment horizontal="left" vertical="top" wrapText="1"/>
    </xf>
    <xf numFmtId="164" fontId="15" fillId="3" borderId="0" xfId="1" applyFont="1" applyFill="1" applyAlignment="1" applyProtection="1">
      <alignment horizontal="left" vertical="top" wrapText="1"/>
    </xf>
    <xf numFmtId="164" fontId="11" fillId="10" borderId="0" xfId="1" applyFont="1" applyFill="1" applyAlignment="1" applyProtection="1">
      <alignment horizontal="center"/>
    </xf>
    <xf numFmtId="164" fontId="13" fillId="0" borderId="16" xfId="1" applyFont="1" applyBorder="1"/>
    <xf numFmtId="164" fontId="11" fillId="11" borderId="16" xfId="1" applyFont="1" applyFill="1" applyBorder="1"/>
    <xf numFmtId="164" fontId="11" fillId="11" borderId="16" xfId="1" applyFont="1" applyFill="1" applyBorder="1" applyAlignment="1">
      <alignment horizontal="center"/>
    </xf>
    <xf numFmtId="164" fontId="13" fillId="11" borderId="16" xfId="1" applyFont="1" applyFill="1" applyBorder="1" applyAlignment="1">
      <alignment horizontal="center"/>
    </xf>
    <xf numFmtId="164" fontId="12" fillId="11" borderId="16" xfId="1" applyFont="1" applyFill="1" applyBorder="1" applyAlignment="1">
      <alignment vertical="center"/>
    </xf>
    <xf numFmtId="165" fontId="13" fillId="0" borderId="16" xfId="1" applyNumberFormat="1" applyFont="1" applyBorder="1" applyAlignment="1">
      <alignment horizontal="center"/>
    </xf>
    <xf numFmtId="165" fontId="13" fillId="11" borderId="16" xfId="1" applyNumberFormat="1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164" fontId="11" fillId="11" borderId="16" xfId="1" applyFont="1" applyFill="1" applyBorder="1" applyAlignment="1">
      <alignment horizontal="center" vertical="center"/>
    </xf>
    <xf numFmtId="164" fontId="12" fillId="11" borderId="16" xfId="1" applyFont="1" applyFill="1" applyBorder="1" applyAlignment="1">
      <alignment horizontal="center"/>
    </xf>
    <xf numFmtId="164" fontId="13" fillId="6" borderId="11" xfId="1" applyFont="1" applyFill="1" applyBorder="1" applyAlignment="1" applyProtection="1">
      <alignment horizontal="center"/>
    </xf>
    <xf numFmtId="165" fontId="13" fillId="5" borderId="18" xfId="1" applyNumberFormat="1" applyFont="1" applyFill="1" applyBorder="1" applyAlignment="1" applyProtection="1">
      <alignment horizontal="center"/>
    </xf>
    <xf numFmtId="165" fontId="13" fillId="6" borderId="19" xfId="1" applyNumberFormat="1" applyFont="1" applyFill="1" applyBorder="1" applyAlignment="1" applyProtection="1">
      <alignment horizontal="center"/>
    </xf>
    <xf numFmtId="164" fontId="13" fillId="3" borderId="20" xfId="1" applyFont="1" applyFill="1" applyBorder="1" applyAlignment="1" applyProtection="1">
      <alignment horizontal="center" vertical="center"/>
    </xf>
    <xf numFmtId="164" fontId="11" fillId="0" borderId="18" xfId="1" applyFont="1" applyBorder="1" applyAlignment="1" applyProtection="1">
      <alignment horizontal="center"/>
    </xf>
    <xf numFmtId="165" fontId="13" fillId="6" borderId="18" xfId="1" applyNumberFormat="1" applyFont="1" applyFill="1" applyBorder="1" applyAlignment="1" applyProtection="1">
      <alignment horizontal="center"/>
    </xf>
    <xf numFmtId="164" fontId="11" fillId="0" borderId="17" xfId="1" applyFont="1" applyBorder="1" applyAlignment="1" applyProtection="1">
      <alignment horizontal="center"/>
    </xf>
    <xf numFmtId="164" fontId="13" fillId="0" borderId="16" xfId="1" applyFont="1" applyBorder="1" applyAlignment="1">
      <alignment horizontal="center" vertical="center"/>
    </xf>
    <xf numFmtId="164" fontId="13" fillId="11" borderId="16" xfId="1" applyFont="1" applyFill="1" applyBorder="1" applyAlignment="1">
      <alignment horizontal="center" vertical="center"/>
    </xf>
    <xf numFmtId="49" fontId="13" fillId="3" borderId="2" xfId="1" applyNumberFormat="1" applyFont="1" applyFill="1" applyBorder="1" applyAlignment="1" applyProtection="1">
      <alignment horizontal="center" vertical="center"/>
    </xf>
    <xf numFmtId="164" fontId="21" fillId="0" borderId="2" xfId="1" applyFont="1" applyBorder="1" applyAlignment="1" applyProtection="1">
      <alignment horizontal="center" vertical="center"/>
    </xf>
    <xf numFmtId="164" fontId="12" fillId="0" borderId="8" xfId="1" applyFont="1" applyBorder="1" applyAlignment="1" applyProtection="1">
      <alignment horizontal="center"/>
    </xf>
    <xf numFmtId="164" fontId="12" fillId="0" borderId="6" xfId="1" applyFont="1" applyBorder="1" applyAlignment="1" applyProtection="1">
      <alignment horizontal="center"/>
    </xf>
    <xf numFmtId="164" fontId="11" fillId="0" borderId="16" xfId="1" applyFont="1" applyBorder="1" applyAlignment="1" applyProtection="1">
      <alignment horizontal="center"/>
    </xf>
    <xf numFmtId="166" fontId="11" fillId="4" borderId="3" xfId="1" applyNumberFormat="1" applyFont="1" applyFill="1" applyBorder="1" applyAlignment="1" applyProtection="1">
      <alignment horizontal="center" vertical="center"/>
    </xf>
    <xf numFmtId="164" fontId="8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horizontal="left"/>
    </xf>
    <xf numFmtId="164" fontId="7" fillId="0" borderId="0" xfId="1" applyFont="1" applyAlignment="1" applyProtection="1">
      <alignment horizontal="left" wrapText="1"/>
    </xf>
    <xf numFmtId="164" fontId="8" fillId="0" borderId="0" xfId="1" applyFont="1" applyAlignment="1" applyProtection="1">
      <alignment wrapText="1"/>
    </xf>
    <xf numFmtId="0" fontId="0" fillId="0" borderId="0" xfId="0"/>
    <xf numFmtId="164" fontId="8" fillId="0" borderId="0" xfId="1" applyFont="1" applyAlignment="1" applyProtection="1">
      <alignment horizontal="center"/>
    </xf>
    <xf numFmtId="164" fontId="6" fillId="0" borderId="0" xfId="1" applyFont="1" applyAlignment="1" applyProtection="1">
      <alignment horizontal="center" wrapText="1"/>
    </xf>
    <xf numFmtId="164" fontId="10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6" fillId="0" borderId="0" xfId="1" applyFont="1" applyAlignment="1" applyProtection="1">
      <alignment horizontal="center"/>
    </xf>
    <xf numFmtId="164" fontId="7" fillId="0" borderId="0" xfId="1" applyFont="1" applyAlignment="1" applyProtection="1">
      <alignment horizontal="center" wrapText="1"/>
    </xf>
    <xf numFmtId="164" fontId="15" fillId="0" borderId="2" xfId="1" applyFont="1" applyBorder="1" applyAlignment="1" applyProtection="1">
      <alignment horizontal="left" vertical="top" wrapText="1"/>
    </xf>
    <xf numFmtId="164" fontId="16" fillId="0" borderId="2" xfId="1" applyFont="1" applyBorder="1" applyAlignment="1" applyProtection="1">
      <alignment horizontal="left" vertical="top" wrapText="1"/>
    </xf>
    <xf numFmtId="164" fontId="15" fillId="3" borderId="2" xfId="1" applyFont="1" applyFill="1" applyBorder="1" applyAlignment="1" applyProtection="1">
      <alignment horizontal="left" vertical="top" wrapText="1"/>
    </xf>
    <xf numFmtId="164" fontId="15" fillId="3" borderId="2" xfId="1" applyFont="1" applyFill="1" applyBorder="1" applyAlignment="1" applyProtection="1">
      <alignment horizontal="left"/>
    </xf>
    <xf numFmtId="164" fontId="11" fillId="0" borderId="2" xfId="1" applyFont="1" applyBorder="1" applyAlignment="1" applyProtection="1">
      <alignment horizontal="left"/>
    </xf>
    <xf numFmtId="164" fontId="12" fillId="0" borderId="2" xfId="1" applyFont="1" applyBorder="1" applyAlignment="1" applyProtection="1">
      <alignment horizontal="center" vertical="center" textRotation="90"/>
    </xf>
    <xf numFmtId="164" fontId="11" fillId="0" borderId="2" xfId="1" applyFont="1" applyBorder="1" applyAlignment="1" applyProtection="1">
      <alignment horizontal="left" wrapText="1"/>
    </xf>
    <xf numFmtId="164" fontId="17" fillId="0" borderId="0" xfId="1" applyFont="1" applyAlignment="1" applyProtection="1">
      <alignment horizontal="left" wrapText="1"/>
    </xf>
    <xf numFmtId="164" fontId="13" fillId="0" borderId="2" xfId="1" applyFont="1" applyBorder="1" applyAlignment="1" applyProtection="1">
      <alignment horizontal="right"/>
    </xf>
    <xf numFmtId="0" fontId="0" fillId="0" borderId="2" xfId="0" applyBorder="1"/>
    <xf numFmtId="164" fontId="13" fillId="0" borderId="2" xfId="1" applyFont="1" applyBorder="1" applyAlignment="1" applyProtection="1">
      <alignment horizontal="left" vertical="top" wrapText="1"/>
    </xf>
    <xf numFmtId="164" fontId="11" fillId="0" borderId="2" xfId="1" applyFont="1" applyBorder="1" applyAlignment="1" applyProtection="1">
      <alignment horizontal="center" vertical="center" textRotation="90"/>
    </xf>
    <xf numFmtId="164" fontId="13" fillId="0" borderId="2" xfId="1" applyFont="1" applyBorder="1" applyAlignment="1" applyProtection="1">
      <alignment horizontal="left"/>
    </xf>
    <xf numFmtId="0" fontId="0" fillId="0" borderId="8" xfId="0" applyBorder="1"/>
    <xf numFmtId="164" fontId="11" fillId="8" borderId="2" xfId="1" applyFont="1" applyFill="1" applyBorder="1" applyAlignment="1" applyProtection="1">
      <alignment horizontal="left" wrapText="1"/>
    </xf>
    <xf numFmtId="49" fontId="13" fillId="8" borderId="2" xfId="1" applyNumberFormat="1" applyFont="1" applyFill="1" applyBorder="1" applyAlignment="1" applyProtection="1">
      <alignment horizontal="center"/>
    </xf>
    <xf numFmtId="164" fontId="11" fillId="8" borderId="2" xfId="1" applyFont="1" applyFill="1" applyBorder="1" applyAlignment="1" applyProtection="1">
      <alignment horizontal="right" wrapText="1"/>
    </xf>
    <xf numFmtId="164" fontId="11" fillId="3" borderId="2" xfId="1" applyFont="1" applyFill="1" applyBorder="1" applyAlignment="1" applyProtection="1">
      <alignment horizontal="left" wrapText="1"/>
    </xf>
    <xf numFmtId="164" fontId="11" fillId="0" borderId="3" xfId="1" applyFont="1" applyBorder="1" applyAlignment="1" applyProtection="1">
      <alignment horizontal="center" vertical="center"/>
    </xf>
    <xf numFmtId="164" fontId="11" fillId="0" borderId="11" xfId="1" applyFont="1" applyBorder="1" applyAlignment="1" applyProtection="1">
      <alignment horizontal="center" vertical="center"/>
    </xf>
    <xf numFmtId="0" fontId="0" fillId="0" borderId="14" xfId="0" applyBorder="1"/>
    <xf numFmtId="49" fontId="13" fillId="9" borderId="2" xfId="1" applyNumberFormat="1" applyFont="1" applyFill="1" applyBorder="1" applyAlignment="1" applyProtection="1">
      <alignment horizontal="center"/>
    </xf>
    <xf numFmtId="164" fontId="11" fillId="0" borderId="2" xfId="1" applyFont="1" applyBorder="1" applyAlignment="1" applyProtection="1">
      <alignment horizontal="left" vertical="center" wrapText="1"/>
    </xf>
    <xf numFmtId="164" fontId="11" fillId="0" borderId="2" xfId="1" applyFont="1" applyBorder="1" applyAlignment="1" applyProtection="1">
      <alignment wrapText="1"/>
    </xf>
    <xf numFmtId="164" fontId="11" fillId="8" borderId="2" xfId="1" applyFont="1" applyFill="1" applyBorder="1" applyAlignment="1" applyProtection="1">
      <alignment horizontal="right" vertical="center" wrapText="1"/>
    </xf>
    <xf numFmtId="164" fontId="11" fillId="8" borderId="2" xfId="1" applyFont="1" applyFill="1" applyBorder="1" applyAlignment="1" applyProtection="1">
      <alignment wrapText="1"/>
    </xf>
    <xf numFmtId="0" fontId="0" fillId="6" borderId="2" xfId="0" applyFill="1" applyBorder="1"/>
    <xf numFmtId="164" fontId="20" fillId="3" borderId="2" xfId="1" applyFont="1" applyFill="1" applyBorder="1" applyAlignment="1" applyProtection="1">
      <alignment horizontal="right"/>
    </xf>
    <xf numFmtId="164" fontId="13" fillId="6" borderId="2" xfId="1" applyFont="1" applyFill="1" applyBorder="1" applyAlignment="1" applyProtection="1">
      <alignment horizontal="center" vertical="center" wrapText="1"/>
    </xf>
    <xf numFmtId="0" fontId="0" fillId="7" borderId="2" xfId="0" applyFill="1" applyBorder="1"/>
    <xf numFmtId="164" fontId="11" fillId="8" borderId="2" xfId="1" applyFont="1" applyFill="1" applyBorder="1" applyAlignment="1" applyProtection="1">
      <alignment horizontal="left" vertical="center" wrapText="1"/>
    </xf>
    <xf numFmtId="164" fontId="11" fillId="11" borderId="2" xfId="1" applyFont="1" applyFill="1" applyBorder="1" applyProtection="1"/>
    <xf numFmtId="164" fontId="11" fillId="12" borderId="2" xfId="1" applyFont="1" applyFill="1" applyBorder="1" applyProtection="1"/>
    <xf numFmtId="164" fontId="11" fillId="11" borderId="2" xfId="1" applyFont="1" applyFill="1" applyBorder="1" applyAlignment="1" applyProtection="1">
      <alignment horizontal="left"/>
    </xf>
    <xf numFmtId="164" fontId="11" fillId="0" borderId="2" xfId="1" applyFont="1" applyBorder="1" applyProtection="1"/>
    <xf numFmtId="164" fontId="13" fillId="5" borderId="2" xfId="1" applyFont="1" applyFill="1" applyBorder="1" applyAlignment="1" applyProtection="1">
      <alignment horizontal="center" wrapText="1"/>
    </xf>
    <xf numFmtId="0" fontId="0" fillId="5" borderId="2" xfId="0" applyFill="1" applyBorder="1"/>
    <xf numFmtId="164" fontId="11" fillId="11" borderId="16" xfId="1" applyFont="1" applyFill="1" applyBorder="1" applyAlignment="1">
      <alignment horizontal="left"/>
    </xf>
    <xf numFmtId="164" fontId="13" fillId="11" borderId="16" xfId="1" applyFont="1" applyFill="1" applyBorder="1" applyAlignment="1">
      <alignment horizontal="left" wrapText="1"/>
    </xf>
    <xf numFmtId="164" fontId="12" fillId="11" borderId="16" xfId="1" applyFont="1" applyFill="1" applyBorder="1" applyAlignment="1">
      <alignment horizontal="left"/>
    </xf>
    <xf numFmtId="164" fontId="13" fillId="5" borderId="2" xfId="1" applyFont="1" applyFill="1" applyBorder="1" applyAlignment="1" applyProtection="1">
      <alignment horizontal="center"/>
    </xf>
    <xf numFmtId="0" fontId="0" fillId="3" borderId="2" xfId="0" applyFill="1" applyBorder="1"/>
    <xf numFmtId="164" fontId="13" fillId="0" borderId="16" xfId="1" applyFont="1" applyBorder="1" applyAlignment="1">
      <alignment horizontal="left"/>
    </xf>
    <xf numFmtId="164" fontId="11" fillId="0" borderId="2" xfId="1" applyFont="1" applyBorder="1" applyAlignment="1" applyProtection="1">
      <alignment horizontal="center"/>
    </xf>
    <xf numFmtId="164" fontId="11" fillId="0" borderId="2" xfId="1" applyFont="1" applyBorder="1" applyAlignment="1" applyProtection="1">
      <alignment horizontal="center" vertical="center" textRotation="90" wrapText="1"/>
    </xf>
    <xf numFmtId="164" fontId="12" fillId="0" borderId="2" xfId="1" applyFont="1" applyBorder="1" applyAlignment="1" applyProtection="1">
      <alignment horizontal="center" vertical="center" textRotation="90" wrapText="1"/>
    </xf>
    <xf numFmtId="164" fontId="11" fillId="0" borderId="2" xfId="1" applyFont="1" applyBorder="1" applyAlignment="1" applyProtection="1">
      <alignment horizontal="center" vertical="center" wrapText="1"/>
    </xf>
    <xf numFmtId="164" fontId="13" fillId="0" borderId="2" xfId="1" applyFont="1" applyBorder="1" applyAlignment="1" applyProtection="1">
      <alignment horizontal="center" vertical="center" wrapText="1"/>
    </xf>
    <xf numFmtId="164" fontId="13" fillId="3" borderId="2" xfId="1" applyFont="1" applyFill="1" applyBorder="1" applyAlignment="1" applyProtection="1">
      <alignment horizontal="center" vertical="center" wrapText="1"/>
    </xf>
    <xf numFmtId="164" fontId="13" fillId="0" borderId="2" xfId="1" applyFont="1" applyBorder="1" applyAlignment="1" applyProtection="1">
      <alignment horizontal="center" vertical="center" textRotation="90"/>
    </xf>
    <xf numFmtId="164" fontId="13" fillId="0" borderId="2" xfId="1" applyFont="1" applyBorder="1" applyAlignment="1" applyProtection="1">
      <alignment horizontal="center" wrapText="1"/>
    </xf>
    <xf numFmtId="164" fontId="13" fillId="0" borderId="2" xfId="1" applyFont="1" applyBorder="1" applyAlignment="1" applyProtection="1">
      <alignment horizontal="center" vertical="center" textRotation="90" wrapText="1"/>
    </xf>
    <xf numFmtId="164" fontId="14" fillId="0" borderId="2" xfId="1" applyFont="1" applyBorder="1" applyAlignment="1" applyProtection="1">
      <alignment horizontal="center" vertical="center" textRotation="90" wrapText="1"/>
    </xf>
    <xf numFmtId="164" fontId="11" fillId="3" borderId="2" xfId="1" applyFont="1" applyFill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167" fontId="16" fillId="0" borderId="2" xfId="1" applyNumberFormat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7" fontId="15" fillId="0" borderId="2" xfId="1" applyNumberFormat="1" applyFont="1" applyBorder="1" applyAlignment="1" applyProtection="1">
      <alignment horizontal="center"/>
    </xf>
    <xf numFmtId="164" fontId="15" fillId="2" borderId="2" xfId="1" applyFont="1" applyFill="1" applyBorder="1" applyAlignment="1" applyProtection="1">
      <alignment horizontal="center"/>
    </xf>
    <xf numFmtId="0" fontId="0" fillId="11" borderId="16" xfId="0" applyFill="1" applyBorder="1" applyAlignment="1">
      <alignment horizontal="center" vertical="center"/>
    </xf>
    <xf numFmtId="164" fontId="13" fillId="0" borderId="1" xfId="1" applyFont="1" applyBorder="1" applyAlignment="1" applyProtection="1">
      <alignment horizontal="left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"/>
  <sheetViews>
    <sheetView tabSelected="1" topLeftCell="A19" workbookViewId="0">
      <selection activeCell="K31" sqref="K31"/>
    </sheetView>
  </sheetViews>
  <sheetFormatPr defaultRowHeight="15" x14ac:dyDescent="0.25"/>
  <cols>
    <col min="1" max="1" width="3" style="1" customWidth="1"/>
    <col min="2" max="2" width="8.625" style="5" customWidth="1"/>
    <col min="3" max="3" width="14.25" style="1" customWidth="1"/>
    <col min="4" max="4" width="6.625" style="1" customWidth="1"/>
    <col min="5" max="5" width="7.125" style="1" customWidth="1"/>
    <col min="6" max="6" width="10.875" style="1" customWidth="1"/>
    <col min="7" max="9" width="8.5" style="1" customWidth="1"/>
    <col min="10" max="10" width="13.25" style="1" customWidth="1"/>
    <col min="11" max="1024" width="8.5" style="1" customWidth="1"/>
    <col min="1025" max="1025" width="9" customWidth="1"/>
  </cols>
  <sheetData>
    <row r="1" spans="1:11" ht="15.75" hidden="1" x14ac:dyDescent="0.2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1" ht="15.75" hidden="1" x14ac:dyDescent="0.25">
      <c r="A2" s="240" t="s">
        <v>1</v>
      </c>
      <c r="B2" s="240"/>
      <c r="C2" s="240"/>
      <c r="D2" s="240"/>
      <c r="E2" s="240"/>
      <c r="F2" s="240"/>
      <c r="G2" s="240"/>
      <c r="H2" s="240"/>
      <c r="I2" s="240"/>
      <c r="J2" s="240"/>
      <c r="K2" s="2"/>
    </row>
    <row r="3" spans="1:11" ht="18.75" hidden="1" x14ac:dyDescent="0.3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48" customHeight="1" x14ac:dyDescent="0.3">
      <c r="A5" s="242" t="s">
        <v>3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1" ht="18.75" x14ac:dyDescent="0.3">
      <c r="B6" s="4"/>
    </row>
    <row r="7" spans="1:11" ht="18.75" x14ac:dyDescent="0.3">
      <c r="B7" s="4"/>
    </row>
    <row r="8" spans="1:11" ht="18.75" x14ac:dyDescent="0.3">
      <c r="G8" s="4"/>
    </row>
    <row r="9" spans="1:11" ht="18.75" x14ac:dyDescent="0.3">
      <c r="G9" s="6"/>
    </row>
    <row r="10" spans="1:11" ht="18.75" x14ac:dyDescent="0.3">
      <c r="G10" s="4"/>
      <c r="I10" s="7"/>
    </row>
    <row r="11" spans="1:11" ht="18.75" x14ac:dyDescent="0.3">
      <c r="G11" s="8"/>
    </row>
    <row r="12" spans="1:11" ht="18.75" x14ac:dyDescent="0.3">
      <c r="B12" s="4"/>
    </row>
    <row r="13" spans="1:11" ht="18.75" x14ac:dyDescent="0.3">
      <c r="B13" s="4"/>
    </row>
    <row r="14" spans="1:11" ht="18.75" x14ac:dyDescent="0.3">
      <c r="B14" s="4"/>
    </row>
    <row r="15" spans="1:11" ht="18.75" x14ac:dyDescent="0.3">
      <c r="B15" s="4"/>
    </row>
    <row r="16" spans="1:11" ht="18.75" x14ac:dyDescent="0.3">
      <c r="B16" s="4"/>
    </row>
    <row r="17" spans="1:11" ht="18.75" x14ac:dyDescent="0.3">
      <c r="B17" s="4"/>
    </row>
    <row r="18" spans="1:11" ht="18.75" x14ac:dyDescent="0.3">
      <c r="B18" s="4"/>
    </row>
    <row r="19" spans="1:11" ht="18.75" x14ac:dyDescent="0.3">
      <c r="B19" s="241" t="s">
        <v>4</v>
      </c>
      <c r="C19" s="241"/>
      <c r="D19" s="241"/>
      <c r="E19" s="241"/>
      <c r="F19" s="241"/>
      <c r="G19" s="241"/>
      <c r="H19" s="241"/>
      <c r="I19" s="241"/>
      <c r="J19" s="241"/>
    </row>
    <row r="20" spans="1:11" ht="18.75" x14ac:dyDescent="0.3">
      <c r="A20" s="237" t="s">
        <v>5</v>
      </c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1" hidden="1" x14ac:dyDescent="0.25">
      <c r="A21" s="236"/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1" hidden="1" x14ac:dyDescent="0.25">
      <c r="A22" s="236"/>
      <c r="B22" s="236"/>
      <c r="C22" s="236"/>
      <c r="D22" s="236"/>
      <c r="E22" s="236"/>
      <c r="F22" s="236"/>
      <c r="G22" s="236"/>
      <c r="H22" s="236"/>
      <c r="I22" s="236"/>
      <c r="J22" s="236"/>
    </row>
    <row r="23" spans="1:11" ht="18.75" x14ac:dyDescent="0.3">
      <c r="B23" s="237" t="s">
        <v>6</v>
      </c>
      <c r="C23" s="237"/>
      <c r="D23" s="237"/>
      <c r="E23" s="237"/>
      <c r="F23" s="237"/>
      <c r="G23" s="237"/>
      <c r="H23" s="237"/>
      <c r="I23" s="237"/>
      <c r="J23" s="237"/>
    </row>
    <row r="24" spans="1:11" ht="18.75" x14ac:dyDescent="0.3">
      <c r="A24" s="237" t="s">
        <v>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8"/>
    </row>
    <row r="25" spans="1:11" ht="35.25" customHeight="1" x14ac:dyDescent="0.3">
      <c r="A25" s="238" t="s">
        <v>8</v>
      </c>
      <c r="B25" s="238"/>
      <c r="C25" s="238"/>
      <c r="D25" s="238"/>
      <c r="E25" s="238"/>
      <c r="F25" s="238"/>
      <c r="G25" s="238"/>
      <c r="H25" s="238"/>
      <c r="I25" s="238"/>
      <c r="J25" s="238"/>
    </row>
    <row r="26" spans="1:11" ht="21" customHeight="1" x14ac:dyDescent="0.25">
      <c r="A26" s="239" t="s">
        <v>9</v>
      </c>
      <c r="B26" s="239"/>
      <c r="C26" s="239"/>
      <c r="D26" s="239"/>
      <c r="E26" s="239"/>
      <c r="F26" s="239"/>
      <c r="G26" s="239"/>
      <c r="H26" s="239"/>
      <c r="I26" s="239"/>
      <c r="J26" s="239"/>
    </row>
    <row r="27" spans="1:11" ht="41.25" customHeight="1" x14ac:dyDescent="0.3">
      <c r="B27" s="9"/>
    </row>
    <row r="28" spans="1:11" ht="20.25" customHeight="1" x14ac:dyDescent="0.3">
      <c r="B28" s="9"/>
    </row>
    <row r="29" spans="1:11" ht="36" hidden="1" customHeight="1" x14ac:dyDescent="0.3">
      <c r="B29" s="9"/>
    </row>
    <row r="30" spans="1:11" ht="22.5" customHeight="1" x14ac:dyDescent="0.3">
      <c r="B30" s="9"/>
    </row>
    <row r="31" spans="1:11" ht="15" customHeight="1" x14ac:dyDescent="0.3">
      <c r="F31" s="232" t="s">
        <v>10</v>
      </c>
      <c r="G31" s="232"/>
      <c r="H31" s="232"/>
      <c r="I31" s="232"/>
      <c r="J31" s="232"/>
    </row>
    <row r="32" spans="1:11" ht="23.25" customHeight="1" x14ac:dyDescent="0.3">
      <c r="F32" s="233" t="s">
        <v>11</v>
      </c>
      <c r="G32" s="233"/>
      <c r="H32" s="233"/>
      <c r="I32" s="233"/>
      <c r="J32" s="233"/>
    </row>
    <row r="33" spans="2:10" ht="18.75" x14ac:dyDescent="0.3">
      <c r="D33" s="8"/>
      <c r="E33" s="8"/>
      <c r="F33" s="4" t="s">
        <v>12</v>
      </c>
      <c r="G33" s="4"/>
      <c r="H33" s="4" t="s">
        <v>210</v>
      </c>
      <c r="I33" s="4"/>
      <c r="J33" s="4"/>
    </row>
    <row r="34" spans="2:10" ht="57.75" customHeight="1" x14ac:dyDescent="0.3">
      <c r="F34" s="234" t="s">
        <v>13</v>
      </c>
      <c r="G34" s="234"/>
      <c r="H34" s="234"/>
      <c r="I34" s="234"/>
      <c r="J34" s="234"/>
    </row>
    <row r="35" spans="2:10" ht="41.25" customHeight="1" x14ac:dyDescent="0.3">
      <c r="B35" s="10"/>
      <c r="F35" s="235" t="s">
        <v>216</v>
      </c>
      <c r="G35" s="235"/>
      <c r="H35" s="235"/>
      <c r="I35" s="235"/>
      <c r="J35" s="235"/>
    </row>
    <row r="36" spans="2:10" ht="18.75" x14ac:dyDescent="0.3">
      <c r="B36" s="10"/>
      <c r="F36" s="11"/>
    </row>
  </sheetData>
  <mergeCells count="16">
    <mergeCell ref="A20:J20"/>
    <mergeCell ref="A1:J1"/>
    <mergeCell ref="A2:J2"/>
    <mergeCell ref="A3:J3"/>
    <mergeCell ref="A5:J5"/>
    <mergeCell ref="B19:J19"/>
    <mergeCell ref="F31:J31"/>
    <mergeCell ref="F32:J32"/>
    <mergeCell ref="F34:J34"/>
    <mergeCell ref="F35:J35"/>
    <mergeCell ref="A21:J21"/>
    <mergeCell ref="A22:J22"/>
    <mergeCell ref="B23:J23"/>
    <mergeCell ref="A24:J24"/>
    <mergeCell ref="A25:J25"/>
    <mergeCell ref="A26:J26"/>
  </mergeCells>
  <printOptions horizontalCentered="1"/>
  <pageMargins left="0.11811023622047202" right="0.11811023622047202" top="1.3389763779527561" bottom="0.74803149606299213" header="0.94527559055118116" footer="0.35433070866141703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X603"/>
  <sheetViews>
    <sheetView topLeftCell="A25" zoomScaleNormal="100" workbookViewId="0">
      <selection activeCell="W38" sqref="W38:Z38"/>
    </sheetView>
  </sheetViews>
  <sheetFormatPr defaultRowHeight="14.25" x14ac:dyDescent="0.2"/>
  <cols>
    <col min="1" max="1" width="7.375" style="12" customWidth="1"/>
    <col min="2" max="9" width="3.5" style="12" customWidth="1"/>
    <col min="10" max="10" width="9" style="12" customWidth="1"/>
    <col min="11" max="16" width="3.125" style="13" customWidth="1"/>
    <col min="17" max="17" width="4" style="13" customWidth="1"/>
    <col min="18" max="18" width="3.375" style="13" customWidth="1"/>
    <col min="19" max="19" width="3.375" style="14" customWidth="1"/>
    <col min="20" max="20" width="3.375" style="13" customWidth="1"/>
    <col min="21" max="21" width="3.75" style="13" customWidth="1"/>
    <col min="22" max="25" width="3.375" style="13" customWidth="1"/>
    <col min="26" max="26" width="3.875" style="13" customWidth="1"/>
    <col min="27" max="27" width="3.75" style="14" hidden="1" customWidth="1"/>
    <col min="28" max="28" width="5" style="13" customWidth="1"/>
    <col min="29" max="29" width="3.5" style="14" customWidth="1"/>
    <col min="30" max="30" width="3" style="13" customWidth="1"/>
    <col min="31" max="32" width="2.625" style="13" customWidth="1"/>
    <col min="33" max="33" width="5" style="13" customWidth="1"/>
    <col min="34" max="34" width="3.375" style="14" customWidth="1"/>
    <col min="35" max="37" width="2.625" style="13" customWidth="1"/>
    <col min="38" max="38" width="6.5" style="206" customWidth="1"/>
    <col min="39" max="39" width="3.25" style="14" customWidth="1"/>
    <col min="40" max="42" width="2.625" style="13" customWidth="1"/>
    <col min="43" max="43" width="5" style="13" customWidth="1"/>
    <col min="44" max="44" width="3.625" style="14" customWidth="1"/>
    <col min="45" max="47" width="2.625" style="13" customWidth="1"/>
    <col min="48" max="48" width="5" style="13" customWidth="1"/>
    <col min="49" max="49" width="3.5" style="14" customWidth="1"/>
    <col min="50" max="52" width="2.625" style="13" customWidth="1"/>
    <col min="53" max="53" width="5.125" style="13" customWidth="1"/>
    <col min="54" max="54" width="3.5" style="14" customWidth="1"/>
    <col min="55" max="57" width="2.625" style="13" customWidth="1"/>
    <col min="58" max="58" width="3.875" style="12" customWidth="1"/>
    <col min="59" max="59" width="2.125" style="12" customWidth="1"/>
    <col min="60" max="60" width="3.5" style="12" customWidth="1"/>
    <col min="61" max="63" width="1.625" style="12" customWidth="1"/>
    <col min="64" max="64" width="5.5" style="12" customWidth="1"/>
    <col min="65" max="69" width="1.625" style="12" customWidth="1"/>
    <col min="70" max="285" width="8.5" style="12" customWidth="1"/>
    <col min="286" max="286" width="8.25" style="12" customWidth="1"/>
    <col min="287" max="293" width="3.875" style="12" customWidth="1"/>
    <col min="294" max="294" width="7.375" style="12" customWidth="1"/>
    <col min="295" max="295" width="10.5" style="12" customWidth="1"/>
    <col min="296" max="300" width="2" style="12" customWidth="1"/>
    <col min="301" max="301" width="10.75" style="12" hidden="1" customWidth="1"/>
    <col min="302" max="302" width="4.375" style="12" customWidth="1"/>
    <col min="303" max="303" width="3.625" style="12" customWidth="1"/>
    <col min="304" max="304" width="10.75" style="12" hidden="1" customWidth="1"/>
    <col min="305" max="305" width="4.5" style="12" customWidth="1"/>
    <col min="306" max="307" width="4.75" style="12" customWidth="1"/>
    <col min="308" max="312" width="6.25" style="12" customWidth="1"/>
    <col min="313" max="313" width="10.75" style="12" hidden="1" customWidth="1"/>
    <col min="314" max="314" width="4.5" style="12" customWidth="1"/>
    <col min="315" max="322" width="3.875" style="12" customWidth="1"/>
    <col min="323" max="541" width="8.5" style="12" customWidth="1"/>
    <col min="542" max="542" width="8.25" style="12" customWidth="1"/>
    <col min="543" max="549" width="3.875" style="12" customWidth="1"/>
    <col min="550" max="550" width="7.375" style="12" customWidth="1"/>
    <col min="551" max="551" width="10.5" style="12" customWidth="1"/>
    <col min="552" max="556" width="2" style="12" customWidth="1"/>
    <col min="557" max="557" width="10.75" style="12" hidden="1" customWidth="1"/>
    <col min="558" max="558" width="4.375" style="12" customWidth="1"/>
    <col min="559" max="559" width="3.625" style="12" customWidth="1"/>
    <col min="560" max="560" width="10.75" style="12" hidden="1" customWidth="1"/>
    <col min="561" max="561" width="4.5" style="12" customWidth="1"/>
    <col min="562" max="563" width="4.75" style="12" customWidth="1"/>
    <col min="564" max="568" width="6.25" style="12" customWidth="1"/>
    <col min="569" max="569" width="10.75" style="12" hidden="1" customWidth="1"/>
    <col min="570" max="570" width="4.5" style="12" customWidth="1"/>
    <col min="571" max="578" width="3.875" style="12" customWidth="1"/>
    <col min="579" max="797" width="8.5" style="12" customWidth="1"/>
    <col min="798" max="798" width="8.25" style="12" customWidth="1"/>
    <col min="799" max="805" width="3.875" style="12" customWidth="1"/>
    <col min="806" max="806" width="7.375" style="12" customWidth="1"/>
    <col min="807" max="807" width="10.5" style="12" customWidth="1"/>
    <col min="808" max="812" width="2" style="12" customWidth="1"/>
    <col min="813" max="813" width="10.75" style="12" hidden="1" customWidth="1"/>
    <col min="814" max="814" width="4.375" style="12" customWidth="1"/>
    <col min="815" max="815" width="3.625" style="12" customWidth="1"/>
    <col min="816" max="816" width="10.75" style="12" hidden="1" customWidth="1"/>
    <col min="817" max="817" width="4.5" style="12" customWidth="1"/>
    <col min="818" max="819" width="4.75" style="12" customWidth="1"/>
    <col min="820" max="824" width="6.25" style="12" customWidth="1"/>
    <col min="825" max="825" width="10.75" style="12" hidden="1" customWidth="1"/>
    <col min="826" max="826" width="4.5" style="12" customWidth="1"/>
    <col min="827" max="834" width="3.875" style="12" customWidth="1"/>
    <col min="835" max="1012" width="8.5" style="12" customWidth="1"/>
    <col min="1013" max="1013" width="9" customWidth="1"/>
  </cols>
  <sheetData>
    <row r="1" spans="1:58" ht="13.5" customHeight="1" x14ac:dyDescent="0.2">
      <c r="AL1" s="13"/>
    </row>
    <row r="2" spans="1:58" s="12" customFormat="1" ht="15" customHeight="1" x14ac:dyDescent="0.2">
      <c r="A2" s="303" t="s">
        <v>14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15"/>
      <c r="AX2" s="16"/>
      <c r="AY2" s="16"/>
      <c r="AZ2" s="16"/>
      <c r="BB2" s="17"/>
    </row>
    <row r="3" spans="1:58" s="18" customFormat="1" ht="16.5" customHeight="1" x14ac:dyDescent="0.2">
      <c r="A3" s="293" t="s">
        <v>15</v>
      </c>
      <c r="B3" s="290" t="s">
        <v>16</v>
      </c>
      <c r="C3" s="290"/>
      <c r="D3" s="290"/>
      <c r="E3" s="290"/>
      <c r="F3" s="290"/>
      <c r="G3" s="290" t="s">
        <v>17</v>
      </c>
      <c r="H3" s="290"/>
      <c r="I3" s="290"/>
      <c r="J3" s="290" t="s">
        <v>18</v>
      </c>
      <c r="K3" s="290"/>
      <c r="L3" s="290"/>
      <c r="M3" s="290"/>
      <c r="N3" s="290"/>
      <c r="O3" s="290" t="s">
        <v>19</v>
      </c>
      <c r="P3" s="290"/>
      <c r="Q3" s="290"/>
      <c r="R3" s="290" t="s">
        <v>20</v>
      </c>
      <c r="S3" s="290"/>
      <c r="T3" s="290"/>
      <c r="U3" s="290"/>
      <c r="V3" s="290" t="s">
        <v>21</v>
      </c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 t="s">
        <v>22</v>
      </c>
      <c r="AH3" s="290"/>
      <c r="AI3" s="290"/>
      <c r="AJ3" s="290"/>
      <c r="AK3" s="290"/>
      <c r="AL3" s="290"/>
      <c r="AM3" s="290"/>
      <c r="AN3" s="290"/>
      <c r="AO3" s="290"/>
      <c r="AP3" s="290"/>
      <c r="AQ3" s="290" t="s">
        <v>23</v>
      </c>
      <c r="AR3" s="290"/>
      <c r="AS3" s="290"/>
      <c r="AT3" s="290"/>
      <c r="AU3" s="290"/>
      <c r="AV3" s="290"/>
      <c r="AW3" s="15"/>
      <c r="AX3" s="16"/>
      <c r="AY3" s="16"/>
      <c r="AZ3" s="16"/>
      <c r="BA3" s="12"/>
      <c r="BB3" s="17"/>
      <c r="BC3" s="12"/>
      <c r="BD3" s="12"/>
      <c r="BE3" s="12"/>
      <c r="BF3" s="12"/>
    </row>
    <row r="4" spans="1:58" s="18" customFormat="1" ht="18" customHeight="1" x14ac:dyDescent="0.2">
      <c r="A4" s="293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15"/>
      <c r="AX4" s="16"/>
      <c r="AY4" s="16"/>
      <c r="AZ4" s="16"/>
      <c r="BA4" s="12"/>
      <c r="BB4" s="17"/>
      <c r="BC4" s="12"/>
      <c r="BD4" s="12"/>
      <c r="BE4" s="12"/>
      <c r="BF4" s="12"/>
    </row>
    <row r="5" spans="1:58" s="12" customFormat="1" ht="15" customHeight="1" x14ac:dyDescent="0.2">
      <c r="A5" s="19">
        <v>1</v>
      </c>
      <c r="B5" s="286">
        <v>2</v>
      </c>
      <c r="C5" s="286"/>
      <c r="D5" s="286"/>
      <c r="E5" s="286"/>
      <c r="F5" s="286"/>
      <c r="G5" s="286">
        <v>3</v>
      </c>
      <c r="H5" s="286"/>
      <c r="I5" s="286"/>
      <c r="J5" s="286">
        <v>4</v>
      </c>
      <c r="K5" s="286"/>
      <c r="L5" s="286"/>
      <c r="M5" s="286"/>
      <c r="N5" s="286"/>
      <c r="O5" s="286">
        <v>5</v>
      </c>
      <c r="P5" s="286"/>
      <c r="Q5" s="286"/>
      <c r="R5" s="286">
        <v>6</v>
      </c>
      <c r="S5" s="286"/>
      <c r="T5" s="286"/>
      <c r="U5" s="286"/>
      <c r="V5" s="286">
        <v>7</v>
      </c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>
        <v>8</v>
      </c>
      <c r="AH5" s="286"/>
      <c r="AI5" s="286"/>
      <c r="AJ5" s="286"/>
      <c r="AK5" s="286"/>
      <c r="AL5" s="286"/>
      <c r="AM5" s="286"/>
      <c r="AN5" s="286"/>
      <c r="AO5" s="286"/>
      <c r="AP5" s="286"/>
      <c r="AQ5" s="286">
        <v>9</v>
      </c>
      <c r="AR5" s="286"/>
      <c r="AS5" s="286"/>
      <c r="AT5" s="286"/>
      <c r="AU5" s="286"/>
      <c r="AV5" s="286"/>
      <c r="AW5" s="15"/>
      <c r="AX5" s="16"/>
      <c r="AY5" s="16"/>
      <c r="AZ5" s="16"/>
      <c r="BB5" s="17"/>
    </row>
    <row r="6" spans="1:58" s="12" customFormat="1" ht="10.5" customHeight="1" x14ac:dyDescent="0.2">
      <c r="A6" s="21" t="s">
        <v>24</v>
      </c>
      <c r="B6" s="299">
        <f>(AB97+AG97)/36</f>
        <v>39</v>
      </c>
      <c r="C6" s="299"/>
      <c r="D6" s="299"/>
      <c r="E6" s="299"/>
      <c r="F6" s="299"/>
      <c r="G6" s="299">
        <f>(AB98+AG98)/36</f>
        <v>0</v>
      </c>
      <c r="H6" s="299"/>
      <c r="I6" s="299"/>
      <c r="J6" s="299">
        <f>(AB99+AG99)/36</f>
        <v>0</v>
      </c>
      <c r="K6" s="299"/>
      <c r="L6" s="299"/>
      <c r="M6" s="299"/>
      <c r="N6" s="299"/>
      <c r="O6" s="300">
        <f>(AB100+AG100)/36</f>
        <v>0.33333333333333331</v>
      </c>
      <c r="P6" s="300"/>
      <c r="Q6" s="300"/>
      <c r="R6" s="300">
        <f>(AB101+AG101)/36</f>
        <v>1.6666666666666667</v>
      </c>
      <c r="S6" s="300"/>
      <c r="T6" s="300"/>
      <c r="U6" s="300"/>
      <c r="V6" s="299">
        <f>(AB102+AG102)/36</f>
        <v>0</v>
      </c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301">
        <v>11</v>
      </c>
      <c r="AH6" s="301"/>
      <c r="AI6" s="301"/>
      <c r="AJ6" s="301"/>
      <c r="AK6" s="301"/>
      <c r="AL6" s="301"/>
      <c r="AM6" s="301"/>
      <c r="AN6" s="301"/>
      <c r="AO6" s="301"/>
      <c r="AP6" s="301"/>
      <c r="AQ6" s="299">
        <f>SUM(B6:AL6)</f>
        <v>52</v>
      </c>
      <c r="AR6" s="299"/>
      <c r="AS6" s="299"/>
      <c r="AT6" s="299"/>
      <c r="AU6" s="299"/>
      <c r="AV6" s="299"/>
      <c r="AW6" s="15"/>
      <c r="AX6" s="16"/>
      <c r="AY6" s="16"/>
      <c r="AZ6" s="16"/>
      <c r="BB6" s="17"/>
    </row>
    <row r="7" spans="1:58" s="12" customFormat="1" ht="10.5" customHeight="1" x14ac:dyDescent="0.2">
      <c r="A7" s="21" t="s">
        <v>25</v>
      </c>
      <c r="B7" s="299">
        <f>(AL97+AQ97)/36</f>
        <v>32.5</v>
      </c>
      <c r="C7" s="299"/>
      <c r="D7" s="299"/>
      <c r="E7" s="299"/>
      <c r="F7" s="299"/>
      <c r="G7" s="299">
        <f>(AL98+AQ98)/36</f>
        <v>3</v>
      </c>
      <c r="H7" s="299"/>
      <c r="I7" s="299"/>
      <c r="J7" s="299">
        <f>(AL99+AQ99)/36</f>
        <v>4</v>
      </c>
      <c r="K7" s="299"/>
      <c r="L7" s="299"/>
      <c r="M7" s="299"/>
      <c r="N7" s="299"/>
      <c r="O7" s="300">
        <f>(AL100+AQ100)/36</f>
        <v>1.5</v>
      </c>
      <c r="P7" s="300"/>
      <c r="Q7" s="300"/>
      <c r="R7" s="300">
        <f>(AL101+AQ101)/36</f>
        <v>0.5</v>
      </c>
      <c r="S7" s="300"/>
      <c r="T7" s="300"/>
      <c r="U7" s="300"/>
      <c r="V7" s="299">
        <f>(AL102+AQ102)/36</f>
        <v>0</v>
      </c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301">
        <v>10.5</v>
      </c>
      <c r="AH7" s="301"/>
      <c r="AI7" s="301"/>
      <c r="AJ7" s="301"/>
      <c r="AK7" s="301"/>
      <c r="AL7" s="301"/>
      <c r="AM7" s="301"/>
      <c r="AN7" s="301"/>
      <c r="AO7" s="301"/>
      <c r="AP7" s="301"/>
      <c r="AQ7" s="299">
        <f>SUM(B7:AL7)</f>
        <v>52</v>
      </c>
      <c r="AR7" s="299"/>
      <c r="AS7" s="299"/>
      <c r="AT7" s="299"/>
      <c r="AU7" s="299"/>
      <c r="AV7" s="299"/>
      <c r="AW7" s="15"/>
      <c r="AX7" s="16"/>
      <c r="AY7" s="16"/>
      <c r="AZ7" s="16"/>
      <c r="BB7" s="17"/>
    </row>
    <row r="8" spans="1:58" s="12" customFormat="1" ht="10.5" customHeight="1" x14ac:dyDescent="0.2">
      <c r="A8" s="21" t="s">
        <v>26</v>
      </c>
      <c r="B8" s="299">
        <f>(AV97+BA97)/36</f>
        <v>16</v>
      </c>
      <c r="C8" s="299"/>
      <c r="D8" s="299"/>
      <c r="E8" s="299"/>
      <c r="F8" s="299"/>
      <c r="G8" s="299">
        <f>(AV98+BA98)/36</f>
        <v>9</v>
      </c>
      <c r="H8" s="299"/>
      <c r="I8" s="299"/>
      <c r="J8" s="299">
        <f>(AV99+BA99)/36</f>
        <v>9</v>
      </c>
      <c r="K8" s="299"/>
      <c r="L8" s="299"/>
      <c r="M8" s="299"/>
      <c r="N8" s="299"/>
      <c r="O8" s="300">
        <f>(AV100+BA100)/36</f>
        <v>1</v>
      </c>
      <c r="P8" s="300"/>
      <c r="Q8" s="300"/>
      <c r="R8" s="300">
        <f>(AV101+BA101)/36</f>
        <v>0</v>
      </c>
      <c r="S8" s="300"/>
      <c r="T8" s="300"/>
      <c r="U8" s="300"/>
      <c r="V8" s="299">
        <f>(AV102+BA102)/36</f>
        <v>6</v>
      </c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301">
        <v>2</v>
      </c>
      <c r="AH8" s="301"/>
      <c r="AI8" s="301"/>
      <c r="AJ8" s="301"/>
      <c r="AK8" s="301"/>
      <c r="AL8" s="301"/>
      <c r="AM8" s="301"/>
      <c r="AN8" s="301"/>
      <c r="AO8" s="301"/>
      <c r="AP8" s="301"/>
      <c r="AQ8" s="299">
        <f>SUM(B8:AL8)</f>
        <v>43</v>
      </c>
      <c r="AR8" s="299"/>
      <c r="AS8" s="299"/>
      <c r="AT8" s="299"/>
      <c r="AU8" s="299"/>
      <c r="AV8" s="299"/>
      <c r="AW8" s="15"/>
      <c r="AX8" s="16"/>
      <c r="AY8" s="16"/>
      <c r="AZ8" s="16"/>
      <c r="BB8" s="17"/>
    </row>
    <row r="9" spans="1:58" s="12" customFormat="1" ht="13.5" customHeight="1" x14ac:dyDescent="0.2">
      <c r="A9" s="21" t="s">
        <v>23</v>
      </c>
      <c r="B9" s="297">
        <f>SUM(B6:F8)</f>
        <v>87.5</v>
      </c>
      <c r="C9" s="297"/>
      <c r="D9" s="297"/>
      <c r="E9" s="297"/>
      <c r="F9" s="297"/>
      <c r="G9" s="297">
        <f>SUM(G6:I8)</f>
        <v>12</v>
      </c>
      <c r="H9" s="297"/>
      <c r="I9" s="297"/>
      <c r="J9" s="297">
        <f>SUM(J6:N8)</f>
        <v>13</v>
      </c>
      <c r="K9" s="297"/>
      <c r="L9" s="297"/>
      <c r="M9" s="297"/>
      <c r="N9" s="297"/>
      <c r="O9" s="298">
        <f>O6+O7+O8</f>
        <v>2.833333333333333</v>
      </c>
      <c r="P9" s="298"/>
      <c r="Q9" s="298"/>
      <c r="R9" s="298">
        <f>R6+R7+R8</f>
        <v>2.166666666666667</v>
      </c>
      <c r="S9" s="298"/>
      <c r="T9" s="298"/>
      <c r="U9" s="298"/>
      <c r="V9" s="297">
        <f>SUM(V6:AF8)</f>
        <v>6</v>
      </c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>
        <f>SUM(AG6:AP8)</f>
        <v>23.5</v>
      </c>
      <c r="AH9" s="297"/>
      <c r="AI9" s="297"/>
      <c r="AJ9" s="297"/>
      <c r="AK9" s="297"/>
      <c r="AL9" s="297"/>
      <c r="AM9" s="297"/>
      <c r="AN9" s="297"/>
      <c r="AO9" s="297"/>
      <c r="AP9" s="297"/>
      <c r="AQ9" s="297">
        <f>SUM(AQ6:AV8)</f>
        <v>147</v>
      </c>
      <c r="AR9" s="297"/>
      <c r="AS9" s="297"/>
      <c r="AT9" s="297"/>
      <c r="AU9" s="297"/>
      <c r="AV9" s="297"/>
      <c r="AW9" s="15"/>
      <c r="AX9" s="16"/>
      <c r="AY9" s="16"/>
      <c r="AZ9" s="16"/>
      <c r="BB9" s="17"/>
    </row>
    <row r="10" spans="1:58" s="12" customFormat="1" ht="12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3"/>
      <c r="U10" s="23"/>
      <c r="V10" s="23"/>
      <c r="W10" s="23"/>
      <c r="X10" s="23"/>
      <c r="Y10" s="23"/>
      <c r="Z10" s="23"/>
      <c r="AA10" s="24"/>
      <c r="AB10" s="23"/>
      <c r="AC10" s="24"/>
      <c r="AD10" s="23"/>
      <c r="AE10" s="23"/>
      <c r="AF10" s="23"/>
      <c r="AG10" s="23"/>
      <c r="AH10" s="24"/>
      <c r="AI10" s="23"/>
      <c r="AJ10" s="23"/>
      <c r="AK10" s="23"/>
      <c r="AL10" s="23"/>
      <c r="AM10" s="24"/>
      <c r="AN10" s="23"/>
      <c r="AO10" s="23"/>
      <c r="AP10" s="23"/>
      <c r="AQ10" s="23"/>
      <c r="AR10" s="24"/>
      <c r="AS10" s="23"/>
      <c r="AT10" s="23"/>
      <c r="AU10" s="23"/>
      <c r="AV10" s="23"/>
      <c r="AW10" s="15"/>
      <c r="AX10" s="16"/>
      <c r="AY10" s="16"/>
      <c r="AZ10" s="16"/>
      <c r="BB10" s="17"/>
    </row>
    <row r="11" spans="1:58" ht="14.25" customHeight="1" x14ac:dyDescent="0.2">
      <c r="AL11" s="13"/>
    </row>
    <row r="12" spans="1:58" x14ac:dyDescent="0.2">
      <c r="A12" s="25" t="s">
        <v>27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15"/>
      <c r="AS12" s="16"/>
      <c r="AT12" s="16"/>
      <c r="AU12" s="16"/>
    </row>
    <row r="13" spans="1:58" ht="21.75" customHeight="1" x14ac:dyDescent="0.2">
      <c r="A13" s="292" t="s">
        <v>29</v>
      </c>
      <c r="B13" s="290" t="s">
        <v>30</v>
      </c>
      <c r="C13" s="290"/>
      <c r="D13" s="290"/>
      <c r="E13" s="290"/>
      <c r="F13" s="290"/>
      <c r="G13" s="290"/>
      <c r="H13" s="290"/>
      <c r="I13" s="290"/>
      <c r="J13" s="290"/>
      <c r="K13" s="292" t="s">
        <v>31</v>
      </c>
      <c r="L13" s="292"/>
      <c r="M13" s="292"/>
      <c r="N13" s="292"/>
      <c r="O13" s="292"/>
      <c r="P13" s="292"/>
      <c r="Q13" s="290" t="s">
        <v>32</v>
      </c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3" t="s">
        <v>33</v>
      </c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</row>
    <row r="14" spans="1:58" ht="33" customHeight="1" x14ac:dyDescent="0.2">
      <c r="A14" s="292"/>
      <c r="B14" s="290"/>
      <c r="C14" s="290"/>
      <c r="D14" s="290"/>
      <c r="E14" s="290"/>
      <c r="F14" s="290"/>
      <c r="G14" s="290"/>
      <c r="H14" s="290"/>
      <c r="I14" s="290"/>
      <c r="J14" s="290"/>
      <c r="K14" s="292"/>
      <c r="L14" s="292"/>
      <c r="M14" s="292"/>
      <c r="N14" s="292"/>
      <c r="O14" s="292"/>
      <c r="P14" s="292"/>
      <c r="Q14" s="294" t="s">
        <v>34</v>
      </c>
      <c r="R14" s="294" t="s">
        <v>20</v>
      </c>
      <c r="S14" s="295" t="s">
        <v>19</v>
      </c>
      <c r="T14" s="294" t="s">
        <v>35</v>
      </c>
      <c r="U14" s="289" t="s">
        <v>36</v>
      </c>
      <c r="V14" s="289"/>
      <c r="W14" s="289"/>
      <c r="X14" s="289"/>
      <c r="Y14" s="289"/>
      <c r="Z14" s="289"/>
      <c r="AA14" s="289"/>
      <c r="AB14" s="296" t="s">
        <v>24</v>
      </c>
      <c r="AC14" s="296"/>
      <c r="AD14" s="296"/>
      <c r="AE14" s="296"/>
      <c r="AF14" s="296"/>
      <c r="AG14" s="296"/>
      <c r="AH14" s="296"/>
      <c r="AI14" s="296"/>
      <c r="AJ14" s="296"/>
      <c r="AK14" s="296"/>
      <c r="AL14" s="296" t="s">
        <v>25</v>
      </c>
      <c r="AM14" s="296"/>
      <c r="AN14" s="296"/>
      <c r="AO14" s="296"/>
      <c r="AP14" s="296"/>
      <c r="AQ14" s="296"/>
      <c r="AR14" s="296"/>
      <c r="AS14" s="296"/>
      <c r="AT14" s="296"/>
      <c r="AU14" s="296"/>
      <c r="AV14" s="296" t="s">
        <v>26</v>
      </c>
      <c r="AW14" s="296"/>
      <c r="AX14" s="296"/>
      <c r="AY14" s="296"/>
      <c r="AZ14" s="296"/>
      <c r="BA14" s="296"/>
      <c r="BB14" s="296"/>
      <c r="BC14" s="296"/>
      <c r="BD14" s="296"/>
      <c r="BE14" s="296"/>
    </row>
    <row r="15" spans="1:58" ht="30.75" customHeight="1" x14ac:dyDescent="0.2">
      <c r="A15" s="292"/>
      <c r="B15" s="290"/>
      <c r="C15" s="290"/>
      <c r="D15" s="290"/>
      <c r="E15" s="290"/>
      <c r="F15" s="290"/>
      <c r="G15" s="290"/>
      <c r="H15" s="290"/>
      <c r="I15" s="290"/>
      <c r="J15" s="290"/>
      <c r="K15" s="292"/>
      <c r="L15" s="292"/>
      <c r="M15" s="292"/>
      <c r="N15" s="292"/>
      <c r="O15" s="292"/>
      <c r="P15" s="292"/>
      <c r="Q15" s="294"/>
      <c r="R15" s="294"/>
      <c r="S15" s="295"/>
      <c r="T15" s="294"/>
      <c r="U15" s="289" t="s">
        <v>37</v>
      </c>
      <c r="V15" s="289"/>
      <c r="W15" s="289"/>
      <c r="X15" s="289"/>
      <c r="Y15" s="289"/>
      <c r="Z15" s="287" t="s">
        <v>38</v>
      </c>
      <c r="AA15" s="288" t="s">
        <v>39</v>
      </c>
      <c r="AB15" s="290" t="s">
        <v>40</v>
      </c>
      <c r="AC15" s="289" t="s">
        <v>41</v>
      </c>
      <c r="AD15" s="289"/>
      <c r="AE15" s="289"/>
      <c r="AF15" s="289"/>
      <c r="AG15" s="290" t="s">
        <v>42</v>
      </c>
      <c r="AH15" s="289" t="s">
        <v>41</v>
      </c>
      <c r="AI15" s="289"/>
      <c r="AJ15" s="289"/>
      <c r="AK15" s="289"/>
      <c r="AL15" s="291" t="s">
        <v>43</v>
      </c>
      <c r="AM15" s="289" t="s">
        <v>41</v>
      </c>
      <c r="AN15" s="289"/>
      <c r="AO15" s="289"/>
      <c r="AP15" s="289"/>
      <c r="AQ15" s="290" t="s">
        <v>44</v>
      </c>
      <c r="AR15" s="289" t="s">
        <v>41</v>
      </c>
      <c r="AS15" s="289"/>
      <c r="AT15" s="289"/>
      <c r="AU15" s="289"/>
      <c r="AV15" s="290" t="s">
        <v>45</v>
      </c>
      <c r="AW15" s="289" t="s">
        <v>41</v>
      </c>
      <c r="AX15" s="289"/>
      <c r="AY15" s="289"/>
      <c r="AZ15" s="289"/>
      <c r="BA15" s="290" t="s">
        <v>214</v>
      </c>
      <c r="BB15" s="289" t="s">
        <v>41</v>
      </c>
      <c r="BC15" s="289"/>
      <c r="BD15" s="289"/>
      <c r="BE15" s="289"/>
    </row>
    <row r="16" spans="1:58" ht="12.75" customHeight="1" x14ac:dyDescent="0.2">
      <c r="A16" s="292"/>
      <c r="B16" s="290"/>
      <c r="C16" s="290"/>
      <c r="D16" s="290"/>
      <c r="E16" s="290"/>
      <c r="F16" s="290"/>
      <c r="G16" s="290"/>
      <c r="H16" s="290"/>
      <c r="I16" s="290"/>
      <c r="J16" s="290"/>
      <c r="K16" s="292"/>
      <c r="L16" s="292"/>
      <c r="M16" s="292"/>
      <c r="N16" s="292"/>
      <c r="O16" s="292"/>
      <c r="P16" s="292"/>
      <c r="Q16" s="294"/>
      <c r="R16" s="294"/>
      <c r="S16" s="295"/>
      <c r="T16" s="294"/>
      <c r="U16" s="292" t="s">
        <v>46</v>
      </c>
      <c r="V16" s="289" t="s">
        <v>41</v>
      </c>
      <c r="W16" s="289"/>
      <c r="X16" s="289"/>
      <c r="Y16" s="289"/>
      <c r="Z16" s="287"/>
      <c r="AA16" s="288"/>
      <c r="AB16" s="290"/>
      <c r="AC16" s="288" t="s">
        <v>19</v>
      </c>
      <c r="AD16" s="287" t="s">
        <v>47</v>
      </c>
      <c r="AE16" s="287" t="s">
        <v>48</v>
      </c>
      <c r="AF16" s="287" t="s">
        <v>49</v>
      </c>
      <c r="AG16" s="290"/>
      <c r="AH16" s="288" t="s">
        <v>19</v>
      </c>
      <c r="AI16" s="287" t="s">
        <v>47</v>
      </c>
      <c r="AJ16" s="287" t="s">
        <v>48</v>
      </c>
      <c r="AK16" s="287" t="s">
        <v>49</v>
      </c>
      <c r="AL16" s="291"/>
      <c r="AM16" s="288" t="s">
        <v>19</v>
      </c>
      <c r="AN16" s="287" t="s">
        <v>47</v>
      </c>
      <c r="AO16" s="287" t="s">
        <v>48</v>
      </c>
      <c r="AP16" s="287" t="s">
        <v>49</v>
      </c>
      <c r="AQ16" s="290"/>
      <c r="AR16" s="288" t="s">
        <v>19</v>
      </c>
      <c r="AS16" s="287" t="s">
        <v>47</v>
      </c>
      <c r="AT16" s="287" t="s">
        <v>48</v>
      </c>
      <c r="AU16" s="287" t="s">
        <v>49</v>
      </c>
      <c r="AV16" s="290"/>
      <c r="AW16" s="288" t="s">
        <v>19</v>
      </c>
      <c r="AX16" s="287" t="s">
        <v>47</v>
      </c>
      <c r="AY16" s="287" t="s">
        <v>48</v>
      </c>
      <c r="AZ16" s="287" t="s">
        <v>49</v>
      </c>
      <c r="BA16" s="290"/>
      <c r="BB16" s="288" t="s">
        <v>19</v>
      </c>
      <c r="BC16" s="287" t="s">
        <v>47</v>
      </c>
      <c r="BD16" s="287" t="s">
        <v>48</v>
      </c>
      <c r="BE16" s="287" t="s">
        <v>49</v>
      </c>
    </row>
    <row r="17" spans="1:69" ht="84.75" customHeight="1" x14ac:dyDescent="0.2">
      <c r="A17" s="292"/>
      <c r="B17" s="290"/>
      <c r="C17" s="290"/>
      <c r="D17" s="290"/>
      <c r="E17" s="290"/>
      <c r="F17" s="290"/>
      <c r="G17" s="290"/>
      <c r="H17" s="290"/>
      <c r="I17" s="290"/>
      <c r="J17" s="290"/>
      <c r="K17" s="292"/>
      <c r="L17" s="292"/>
      <c r="M17" s="292"/>
      <c r="N17" s="292"/>
      <c r="O17" s="292"/>
      <c r="P17" s="292"/>
      <c r="Q17" s="294"/>
      <c r="R17" s="294"/>
      <c r="S17" s="295"/>
      <c r="T17" s="294"/>
      <c r="U17" s="292"/>
      <c r="V17" s="28" t="s">
        <v>50</v>
      </c>
      <c r="W17" s="28" t="s">
        <v>51</v>
      </c>
      <c r="X17" s="28" t="s">
        <v>52</v>
      </c>
      <c r="Y17" s="28" t="s">
        <v>53</v>
      </c>
      <c r="Z17" s="287"/>
      <c r="AA17" s="288"/>
      <c r="AB17" s="290"/>
      <c r="AC17" s="288"/>
      <c r="AD17" s="287"/>
      <c r="AE17" s="287"/>
      <c r="AF17" s="287"/>
      <c r="AG17" s="290"/>
      <c r="AH17" s="288"/>
      <c r="AI17" s="287"/>
      <c r="AJ17" s="287"/>
      <c r="AK17" s="287"/>
      <c r="AL17" s="291"/>
      <c r="AM17" s="288"/>
      <c r="AN17" s="287"/>
      <c r="AO17" s="287"/>
      <c r="AP17" s="287"/>
      <c r="AQ17" s="290"/>
      <c r="AR17" s="288"/>
      <c r="AS17" s="287"/>
      <c r="AT17" s="287"/>
      <c r="AU17" s="287"/>
      <c r="AV17" s="290"/>
      <c r="AW17" s="288"/>
      <c r="AX17" s="287"/>
      <c r="AY17" s="287"/>
      <c r="AZ17" s="287"/>
      <c r="BA17" s="290"/>
      <c r="BB17" s="288"/>
      <c r="BC17" s="287"/>
      <c r="BD17" s="287"/>
      <c r="BE17" s="287"/>
    </row>
    <row r="18" spans="1:69" ht="11.25" customHeight="1" x14ac:dyDescent="0.2">
      <c r="A18" s="292"/>
      <c r="B18" s="290"/>
      <c r="C18" s="290"/>
      <c r="D18" s="290"/>
      <c r="E18" s="290"/>
      <c r="F18" s="290"/>
      <c r="G18" s="290"/>
      <c r="H18" s="290"/>
      <c r="I18" s="290"/>
      <c r="J18" s="290"/>
      <c r="K18" s="29">
        <v>1</v>
      </c>
      <c r="L18" s="29">
        <v>2</v>
      </c>
      <c r="M18" s="29">
        <v>3</v>
      </c>
      <c r="N18" s="29">
        <v>4</v>
      </c>
      <c r="O18" s="29">
        <v>5</v>
      </c>
      <c r="P18" s="29">
        <v>6</v>
      </c>
      <c r="Q18" s="30"/>
      <c r="R18" s="30"/>
      <c r="S18" s="31"/>
      <c r="T18" s="32"/>
      <c r="U18" s="33"/>
      <c r="V18" s="34"/>
      <c r="W18" s="34"/>
      <c r="X18" s="34"/>
      <c r="Y18" s="34"/>
      <c r="Z18" s="34"/>
      <c r="AA18" s="35"/>
      <c r="AB18" s="36">
        <v>17</v>
      </c>
      <c r="AC18" s="37"/>
      <c r="AD18" s="38"/>
      <c r="AE18" s="38"/>
      <c r="AF18" s="38"/>
      <c r="AG18" s="39">
        <v>22</v>
      </c>
      <c r="AH18" s="37"/>
      <c r="AI18" s="38"/>
      <c r="AJ18" s="38"/>
      <c r="AK18" s="38"/>
      <c r="AL18" s="40">
        <v>16</v>
      </c>
      <c r="AM18" s="41"/>
      <c r="AN18" s="42"/>
      <c r="AO18" s="42"/>
      <c r="AP18" s="42"/>
      <c r="AQ18" s="231">
        <v>23.5</v>
      </c>
      <c r="AR18" s="41"/>
      <c r="AS18" s="42"/>
      <c r="AT18" s="42"/>
      <c r="AU18" s="42"/>
      <c r="AV18" s="43">
        <v>17</v>
      </c>
      <c r="AW18" s="41"/>
      <c r="AX18" s="42"/>
      <c r="AY18" s="42"/>
      <c r="AZ18" s="44"/>
      <c r="BA18" s="43">
        <v>23</v>
      </c>
      <c r="BB18" s="41"/>
      <c r="BC18" s="42"/>
      <c r="BD18" s="42"/>
      <c r="BE18" s="42"/>
      <c r="BF18" s="45" t="s">
        <v>54</v>
      </c>
    </row>
    <row r="19" spans="1:69" s="13" customFormat="1" ht="15" customHeight="1" x14ac:dyDescent="0.2">
      <c r="A19" s="29">
        <v>1</v>
      </c>
      <c r="B19" s="286">
        <v>2</v>
      </c>
      <c r="C19" s="286"/>
      <c r="D19" s="286"/>
      <c r="E19" s="286"/>
      <c r="F19" s="286"/>
      <c r="G19" s="286"/>
      <c r="H19" s="286"/>
      <c r="I19" s="286"/>
      <c r="J19" s="286"/>
      <c r="K19" s="286">
        <v>3</v>
      </c>
      <c r="L19" s="286"/>
      <c r="M19" s="286"/>
      <c r="N19" s="286"/>
      <c r="O19" s="286"/>
      <c r="P19" s="286"/>
      <c r="Q19" s="46">
        <v>4</v>
      </c>
      <c r="R19" s="46">
        <v>5</v>
      </c>
      <c r="S19" s="47">
        <v>6</v>
      </c>
      <c r="T19" s="29">
        <v>7</v>
      </c>
      <c r="U19" s="29">
        <v>8</v>
      </c>
      <c r="V19" s="48">
        <v>9</v>
      </c>
      <c r="W19" s="48">
        <v>10</v>
      </c>
      <c r="X19" s="48">
        <v>11</v>
      </c>
      <c r="Y19" s="48">
        <v>12</v>
      </c>
      <c r="Z19" s="48">
        <v>13</v>
      </c>
      <c r="AA19" s="49">
        <v>12</v>
      </c>
      <c r="AB19" s="29">
        <v>14</v>
      </c>
      <c r="AC19" s="47"/>
      <c r="AD19" s="29"/>
      <c r="AE19" s="29"/>
      <c r="AF19" s="29"/>
      <c r="AG19" s="29">
        <v>15</v>
      </c>
      <c r="AH19" s="47"/>
      <c r="AI19" s="29"/>
      <c r="AJ19" s="29"/>
      <c r="AK19" s="29"/>
      <c r="AL19" s="50">
        <v>16</v>
      </c>
      <c r="AM19" s="47"/>
      <c r="AN19" s="29"/>
      <c r="AO19" s="29"/>
      <c r="AP19" s="29"/>
      <c r="AQ19" s="29">
        <v>17</v>
      </c>
      <c r="AR19" s="47"/>
      <c r="AS19" s="29"/>
      <c r="AT19" s="29"/>
      <c r="AU19" s="29"/>
      <c r="AV19" s="46">
        <v>18</v>
      </c>
      <c r="AW19" s="47"/>
      <c r="AX19" s="29"/>
      <c r="AY19" s="29"/>
      <c r="AZ19" s="48"/>
      <c r="BA19" s="29">
        <v>19</v>
      </c>
      <c r="BB19" s="47"/>
      <c r="BC19" s="29"/>
      <c r="BD19" s="29"/>
      <c r="BE19" s="29"/>
    </row>
    <row r="20" spans="1:69" s="26" customFormat="1" ht="10.5" customHeight="1" x14ac:dyDescent="0.2">
      <c r="A20" s="51" t="s">
        <v>55</v>
      </c>
      <c r="B20" s="283" t="s">
        <v>56</v>
      </c>
      <c r="C20" s="283"/>
      <c r="D20" s="283"/>
      <c r="E20" s="283"/>
      <c r="F20" s="283"/>
      <c r="G20" s="283"/>
      <c r="H20" s="283"/>
      <c r="I20" s="283"/>
      <c r="J20" s="283"/>
      <c r="K20" s="279"/>
      <c r="L20" s="279"/>
      <c r="M20" s="279"/>
      <c r="N20" s="279"/>
      <c r="O20" s="279"/>
      <c r="P20" s="279"/>
      <c r="Q20" s="52">
        <f>SUM(Q23:Q37)</f>
        <v>1476</v>
      </c>
      <c r="R20" s="52">
        <f>R21</f>
        <v>60</v>
      </c>
      <c r="S20" s="53">
        <f>S21</f>
        <v>12</v>
      </c>
      <c r="T20" s="54">
        <f t="shared" ref="T20:BE20" si="0">SUM(T23:T37)</f>
        <v>0</v>
      </c>
      <c r="U20" s="55">
        <f t="shared" si="0"/>
        <v>1404</v>
      </c>
      <c r="V20" s="55">
        <f t="shared" si="0"/>
        <v>842</v>
      </c>
      <c r="W20" s="55">
        <f t="shared" si="0"/>
        <v>40</v>
      </c>
      <c r="X20" s="55">
        <f t="shared" si="0"/>
        <v>522</v>
      </c>
      <c r="Y20" s="55">
        <f t="shared" si="0"/>
        <v>0</v>
      </c>
      <c r="Z20" s="55">
        <f t="shared" si="0"/>
        <v>0</v>
      </c>
      <c r="AA20" s="56">
        <f t="shared" si="0"/>
        <v>0</v>
      </c>
      <c r="AB20" s="55">
        <f t="shared" si="0"/>
        <v>612</v>
      </c>
      <c r="AC20" s="57">
        <f t="shared" si="0"/>
        <v>0</v>
      </c>
      <c r="AD20" s="55">
        <f t="shared" si="0"/>
        <v>612</v>
      </c>
      <c r="AE20" s="55">
        <f t="shared" si="0"/>
        <v>0</v>
      </c>
      <c r="AF20" s="55">
        <f t="shared" si="0"/>
        <v>0</v>
      </c>
      <c r="AG20" s="55">
        <f t="shared" si="0"/>
        <v>792</v>
      </c>
      <c r="AH20" s="57">
        <f t="shared" si="0"/>
        <v>12</v>
      </c>
      <c r="AI20" s="55">
        <f t="shared" si="0"/>
        <v>792</v>
      </c>
      <c r="AJ20" s="55">
        <f t="shared" si="0"/>
        <v>0</v>
      </c>
      <c r="AK20" s="55">
        <f t="shared" si="0"/>
        <v>0</v>
      </c>
      <c r="AL20" s="55">
        <f t="shared" si="0"/>
        <v>0</v>
      </c>
      <c r="AM20" s="57">
        <f t="shared" si="0"/>
        <v>0</v>
      </c>
      <c r="AN20" s="55">
        <f t="shared" si="0"/>
        <v>0</v>
      </c>
      <c r="AO20" s="55">
        <f t="shared" si="0"/>
        <v>0</v>
      </c>
      <c r="AP20" s="55">
        <f t="shared" si="0"/>
        <v>0</v>
      </c>
      <c r="AQ20" s="55">
        <f t="shared" si="0"/>
        <v>0</v>
      </c>
      <c r="AR20" s="57">
        <f t="shared" si="0"/>
        <v>0</v>
      </c>
      <c r="AS20" s="55">
        <f t="shared" si="0"/>
        <v>0</v>
      </c>
      <c r="AT20" s="55">
        <f t="shared" si="0"/>
        <v>0</v>
      </c>
      <c r="AU20" s="55">
        <f t="shared" si="0"/>
        <v>0</v>
      </c>
      <c r="AV20" s="58">
        <f t="shared" si="0"/>
        <v>0</v>
      </c>
      <c r="AW20" s="57">
        <f t="shared" si="0"/>
        <v>0</v>
      </c>
      <c r="AX20" s="55">
        <f t="shared" si="0"/>
        <v>0</v>
      </c>
      <c r="AY20" s="55">
        <f t="shared" si="0"/>
        <v>0</v>
      </c>
      <c r="AZ20" s="59">
        <f t="shared" si="0"/>
        <v>0</v>
      </c>
      <c r="BA20" s="55">
        <f t="shared" si="0"/>
        <v>0</v>
      </c>
      <c r="BB20" s="57">
        <f t="shared" si="0"/>
        <v>0</v>
      </c>
      <c r="BC20" s="55">
        <f t="shared" si="0"/>
        <v>0</v>
      </c>
      <c r="BD20" s="55">
        <f t="shared" si="0"/>
        <v>0</v>
      </c>
      <c r="BE20" s="55">
        <f t="shared" si="0"/>
        <v>0</v>
      </c>
    </row>
    <row r="21" spans="1:69" s="26" customFormat="1" ht="10.5" customHeight="1" x14ac:dyDescent="0.2">
      <c r="A21" s="60"/>
      <c r="B21" s="270" t="s">
        <v>19</v>
      </c>
      <c r="C21" s="270"/>
      <c r="D21" s="270"/>
      <c r="E21" s="270"/>
      <c r="F21" s="270"/>
      <c r="G21" s="270"/>
      <c r="H21" s="270"/>
      <c r="I21" s="270"/>
      <c r="J21" s="270"/>
      <c r="K21" s="284"/>
      <c r="L21" s="284"/>
      <c r="M21" s="284"/>
      <c r="N21" s="284"/>
      <c r="O21" s="284"/>
      <c r="P21" s="284"/>
      <c r="Q21" s="61"/>
      <c r="R21" s="61">
        <f>SUM(R23:R37)</f>
        <v>60</v>
      </c>
      <c r="S21" s="62">
        <f>SUM(S23:S37)</f>
        <v>12</v>
      </c>
      <c r="T21" s="63"/>
      <c r="U21" s="61"/>
      <c r="V21" s="61"/>
      <c r="W21" s="61"/>
      <c r="X21" s="61"/>
      <c r="Y21" s="61"/>
      <c r="Z21" s="61"/>
      <c r="AA21" s="64"/>
      <c r="AB21" s="65"/>
      <c r="AC21" s="66"/>
      <c r="AD21" s="61"/>
      <c r="AE21" s="61"/>
      <c r="AF21" s="61"/>
      <c r="AG21" s="65"/>
      <c r="AH21" s="66"/>
      <c r="AI21" s="61"/>
      <c r="AJ21" s="61"/>
      <c r="AK21" s="61"/>
      <c r="AL21" s="65"/>
      <c r="AM21" s="66"/>
      <c r="AN21" s="61"/>
      <c r="AO21" s="61"/>
      <c r="AP21" s="61"/>
      <c r="AQ21" s="65"/>
      <c r="AR21" s="66"/>
      <c r="AS21" s="61"/>
      <c r="AT21" s="61"/>
      <c r="AU21" s="61"/>
      <c r="AV21" s="61"/>
      <c r="AW21" s="66"/>
      <c r="AX21" s="61"/>
      <c r="AY21" s="61"/>
      <c r="AZ21" s="67"/>
      <c r="BA21" s="65"/>
      <c r="BB21" s="66"/>
      <c r="BC21" s="61"/>
      <c r="BD21" s="61"/>
      <c r="BE21" s="61"/>
    </row>
    <row r="22" spans="1:69" s="26" customFormat="1" ht="10.5" customHeight="1" x14ac:dyDescent="0.2">
      <c r="A22" s="207"/>
      <c r="B22" s="285" t="s">
        <v>57</v>
      </c>
      <c r="C22" s="285"/>
      <c r="D22" s="285"/>
      <c r="E22" s="285"/>
      <c r="F22" s="285"/>
      <c r="G22" s="285"/>
      <c r="H22" s="285"/>
      <c r="I22" s="285"/>
      <c r="J22" s="285"/>
      <c r="K22" s="224"/>
      <c r="L22" s="224"/>
      <c r="M22" s="224"/>
      <c r="N22" s="224"/>
      <c r="O22" s="224"/>
      <c r="P22" s="224"/>
      <c r="Q22" s="70"/>
      <c r="R22" s="212"/>
      <c r="S22" s="71"/>
      <c r="T22" s="72"/>
      <c r="U22" s="69"/>
      <c r="V22" s="69"/>
      <c r="W22" s="69"/>
      <c r="X22" s="69"/>
      <c r="Y22" s="69"/>
      <c r="Z22" s="69"/>
      <c r="AA22" s="73"/>
      <c r="AB22" s="69"/>
      <c r="AC22" s="74"/>
      <c r="AD22" s="69"/>
      <c r="AE22" s="69"/>
      <c r="AF22" s="69"/>
      <c r="AG22" s="69"/>
      <c r="AH22" s="74"/>
      <c r="AI22" s="69"/>
      <c r="AJ22" s="69"/>
      <c r="AK22" s="69"/>
      <c r="AL22" s="69"/>
      <c r="AM22" s="74"/>
      <c r="AN22" s="69"/>
      <c r="AO22" s="69"/>
      <c r="AP22" s="69"/>
      <c r="AQ22" s="69"/>
      <c r="AR22" s="74"/>
      <c r="AS22" s="69"/>
      <c r="AT22" s="69"/>
      <c r="AU22" s="69"/>
      <c r="AV22" s="75"/>
      <c r="AW22" s="74"/>
      <c r="AX22" s="69"/>
      <c r="AY22" s="69"/>
      <c r="AZ22" s="76"/>
      <c r="BA22" s="69"/>
      <c r="BB22" s="74"/>
      <c r="BC22" s="69"/>
      <c r="BD22" s="69"/>
      <c r="BE22" s="69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ht="10.5" customHeight="1" x14ac:dyDescent="0.2">
      <c r="A23" s="208" t="s">
        <v>194</v>
      </c>
      <c r="B23" s="280" t="s">
        <v>58</v>
      </c>
      <c r="C23" s="280"/>
      <c r="D23" s="280"/>
      <c r="E23" s="280"/>
      <c r="F23" s="280"/>
      <c r="G23" s="280"/>
      <c r="H23" s="280"/>
      <c r="I23" s="280"/>
      <c r="J23" s="280"/>
      <c r="K23" s="215"/>
      <c r="L23" s="215" t="s">
        <v>59</v>
      </c>
      <c r="M23" s="215"/>
      <c r="N23" s="215"/>
      <c r="O23" s="215"/>
      <c r="P23" s="215"/>
      <c r="Q23" s="70">
        <f>R23+S23+T23+U23</f>
        <v>63</v>
      </c>
      <c r="R23" s="213">
        <v>21</v>
      </c>
      <c r="S23" s="71">
        <f>AC23+AH23+AM23+AR23+AW23+BB23</f>
        <v>3</v>
      </c>
      <c r="T23" s="79">
        <f t="shared" ref="T23:T30" si="1">AF23+AK23+AP23+AU23+AZ23+BE23</f>
        <v>0</v>
      </c>
      <c r="U23" s="20">
        <f t="shared" ref="U23:U30" si="2">AD23+AI23+AN23+AS23+AX23+BC23</f>
        <v>39</v>
      </c>
      <c r="V23" s="80">
        <f t="shared" ref="V23:V30" si="3">U23-W23-Y23-X23</f>
        <v>29</v>
      </c>
      <c r="W23" s="209"/>
      <c r="X23" s="209">
        <v>10</v>
      </c>
      <c r="Y23" s="80"/>
      <c r="Z23" s="80">
        <f t="shared" ref="Z23:Z30" si="4">AE23+AJ23+AO23+AT23+AY23+BD23</f>
        <v>0</v>
      </c>
      <c r="AA23" s="81"/>
      <c r="AB23" s="82">
        <f>AD23</f>
        <v>0</v>
      </c>
      <c r="AC23" s="216"/>
      <c r="AD23" s="209"/>
      <c r="AE23" s="209"/>
      <c r="AF23" s="209"/>
      <c r="AG23" s="82">
        <f>AI23</f>
        <v>39</v>
      </c>
      <c r="AH23" s="216">
        <v>3</v>
      </c>
      <c r="AI23" s="209">
        <v>39</v>
      </c>
      <c r="AJ23" s="209"/>
      <c r="AK23" s="209"/>
      <c r="AL23" s="82">
        <f>AN23+AO23+AP23</f>
        <v>0</v>
      </c>
      <c r="AM23" s="83"/>
      <c r="AN23" s="20"/>
      <c r="AO23" s="20"/>
      <c r="AP23" s="20"/>
      <c r="AQ23" s="82">
        <f>AS23+AT23+AU23</f>
        <v>0</v>
      </c>
      <c r="AR23" s="84"/>
      <c r="AS23" s="27"/>
      <c r="AT23" s="27"/>
      <c r="AU23" s="27"/>
      <c r="AV23" s="85">
        <f>AX23+AY23+AZ23</f>
        <v>0</v>
      </c>
      <c r="AW23" s="84"/>
      <c r="AX23" s="27"/>
      <c r="AY23" s="27"/>
      <c r="AZ23" s="86"/>
      <c r="BA23" s="87">
        <f>BC23+BD23+BE23</f>
        <v>0</v>
      </c>
      <c r="BB23" s="84"/>
      <c r="BC23" s="20"/>
      <c r="BD23" s="20"/>
      <c r="BE23" s="20"/>
    </row>
    <row r="24" spans="1:69" ht="10.5" customHeight="1" x14ac:dyDescent="0.2">
      <c r="A24" s="208" t="s">
        <v>195</v>
      </c>
      <c r="B24" s="280" t="s">
        <v>62</v>
      </c>
      <c r="C24" s="280"/>
      <c r="D24" s="280"/>
      <c r="E24" s="280"/>
      <c r="F24" s="280"/>
      <c r="G24" s="280"/>
      <c r="H24" s="280"/>
      <c r="I24" s="280"/>
      <c r="J24" s="280"/>
      <c r="K24" s="215"/>
      <c r="L24" s="215" t="s">
        <v>61</v>
      </c>
      <c r="M24" s="215"/>
      <c r="N24" s="215"/>
      <c r="O24" s="215"/>
      <c r="P24" s="215"/>
      <c r="Q24" s="70">
        <f t="shared" ref="Q24:Q37" si="5">R24+S24+T24+U24</f>
        <v>117</v>
      </c>
      <c r="R24" s="213"/>
      <c r="S24" s="71">
        <f t="shared" ref="S24:S37" si="6">AC24+AH24+AM24+AR24+AW24+BB24</f>
        <v>0</v>
      </c>
      <c r="T24" s="79">
        <f t="shared" si="1"/>
        <v>0</v>
      </c>
      <c r="U24" s="20">
        <f t="shared" si="2"/>
        <v>117</v>
      </c>
      <c r="V24" s="80">
        <f t="shared" si="3"/>
        <v>87</v>
      </c>
      <c r="W24" s="209"/>
      <c r="X24" s="209">
        <v>30</v>
      </c>
      <c r="Y24" s="80"/>
      <c r="Z24" s="80">
        <f t="shared" si="4"/>
        <v>0</v>
      </c>
      <c r="AA24" s="81"/>
      <c r="AB24" s="82">
        <f t="shared" ref="AB24:AB37" si="7">AD24</f>
        <v>51</v>
      </c>
      <c r="AC24" s="216"/>
      <c r="AD24" s="209">
        <v>51</v>
      </c>
      <c r="AE24" s="209"/>
      <c r="AF24" s="209"/>
      <c r="AG24" s="82">
        <f t="shared" ref="AG24:AG37" si="8">AI24</f>
        <v>66</v>
      </c>
      <c r="AH24" s="216"/>
      <c r="AI24" s="209">
        <v>66</v>
      </c>
      <c r="AJ24" s="209"/>
      <c r="AK24" s="209"/>
      <c r="AL24" s="82"/>
      <c r="AM24" s="83"/>
      <c r="AN24" s="20"/>
      <c r="AO24" s="20"/>
      <c r="AP24" s="20"/>
      <c r="AQ24" s="82"/>
      <c r="AR24" s="84"/>
      <c r="AS24" s="27"/>
      <c r="AT24" s="27"/>
      <c r="AU24" s="27"/>
      <c r="AV24" s="85"/>
      <c r="AW24" s="84"/>
      <c r="AX24" s="27"/>
      <c r="AY24" s="27"/>
      <c r="AZ24" s="86"/>
      <c r="BA24" s="87"/>
      <c r="BB24" s="84"/>
      <c r="BC24" s="20"/>
      <c r="BD24" s="20"/>
      <c r="BE24" s="20"/>
    </row>
    <row r="25" spans="1:69" ht="10.5" customHeight="1" x14ac:dyDescent="0.2">
      <c r="A25" s="208" t="s">
        <v>196</v>
      </c>
      <c r="B25" s="280" t="s">
        <v>63</v>
      </c>
      <c r="C25" s="280"/>
      <c r="D25" s="280"/>
      <c r="E25" s="280"/>
      <c r="F25" s="280"/>
      <c r="G25" s="280"/>
      <c r="H25" s="280"/>
      <c r="I25" s="280"/>
      <c r="J25" s="280"/>
      <c r="K25" s="215"/>
      <c r="L25" s="215" t="s">
        <v>61</v>
      </c>
      <c r="M25" s="215"/>
      <c r="N25" s="215"/>
      <c r="O25" s="215"/>
      <c r="P25" s="215"/>
      <c r="Q25" s="70">
        <f t="shared" si="5"/>
        <v>117</v>
      </c>
      <c r="R25" s="213"/>
      <c r="S25" s="71">
        <f t="shared" si="6"/>
        <v>0</v>
      </c>
      <c r="T25" s="79">
        <f t="shared" si="1"/>
        <v>0</v>
      </c>
      <c r="U25" s="20">
        <f t="shared" si="2"/>
        <v>117</v>
      </c>
      <c r="V25" s="80">
        <f t="shared" si="3"/>
        <v>9</v>
      </c>
      <c r="W25" s="209"/>
      <c r="X25" s="209">
        <v>108</v>
      </c>
      <c r="Y25" s="80"/>
      <c r="Z25" s="80">
        <f t="shared" si="4"/>
        <v>0</v>
      </c>
      <c r="AA25" s="81"/>
      <c r="AB25" s="82">
        <f t="shared" si="7"/>
        <v>52</v>
      </c>
      <c r="AC25" s="216"/>
      <c r="AD25" s="209">
        <v>52</v>
      </c>
      <c r="AE25" s="209"/>
      <c r="AF25" s="209"/>
      <c r="AG25" s="82">
        <f t="shared" si="8"/>
        <v>65</v>
      </c>
      <c r="AH25" s="216"/>
      <c r="AI25" s="209">
        <v>65</v>
      </c>
      <c r="AJ25" s="209"/>
      <c r="AK25" s="209"/>
      <c r="AL25" s="82">
        <f t="shared" ref="AL25:AL30" si="9">AN25+AO25+AP25</f>
        <v>0</v>
      </c>
      <c r="AM25" s="83"/>
      <c r="AN25" s="20"/>
      <c r="AO25" s="20"/>
      <c r="AP25" s="20"/>
      <c r="AQ25" s="82">
        <f t="shared" ref="AQ25:AQ30" si="10">AS25+AT25+AU25</f>
        <v>0</v>
      </c>
      <c r="AR25" s="84"/>
      <c r="AS25" s="27"/>
      <c r="AT25" s="27"/>
      <c r="AU25" s="27"/>
      <c r="AV25" s="85">
        <f t="shared" ref="AV25:AV30" si="11">AX25+AY25+AZ25</f>
        <v>0</v>
      </c>
      <c r="AW25" s="84"/>
      <c r="AX25" s="27"/>
      <c r="AY25" s="27"/>
      <c r="AZ25" s="86"/>
      <c r="BA25" s="87">
        <f t="shared" ref="BA25:BA30" si="12">BC25+BD25+BE25</f>
        <v>0</v>
      </c>
      <c r="BB25" s="84"/>
      <c r="BC25" s="20"/>
      <c r="BD25" s="20"/>
      <c r="BE25" s="20"/>
    </row>
    <row r="26" spans="1:69" ht="10.5" customHeight="1" x14ac:dyDescent="0.2">
      <c r="A26" s="208" t="s">
        <v>197</v>
      </c>
      <c r="B26" s="280" t="s">
        <v>65</v>
      </c>
      <c r="C26" s="280"/>
      <c r="D26" s="280"/>
      <c r="E26" s="280"/>
      <c r="F26" s="280"/>
      <c r="G26" s="280"/>
      <c r="H26" s="280"/>
      <c r="I26" s="280"/>
      <c r="J26" s="280"/>
      <c r="K26" s="215"/>
      <c r="L26" s="215" t="s">
        <v>61</v>
      </c>
      <c r="M26" s="215"/>
      <c r="N26" s="215"/>
      <c r="O26" s="215"/>
      <c r="P26" s="215"/>
      <c r="Q26" s="70">
        <f t="shared" si="5"/>
        <v>117</v>
      </c>
      <c r="R26" s="213"/>
      <c r="S26" s="71">
        <f t="shared" si="6"/>
        <v>0</v>
      </c>
      <c r="T26" s="79">
        <f t="shared" si="1"/>
        <v>0</v>
      </c>
      <c r="U26" s="20">
        <f t="shared" si="2"/>
        <v>117</v>
      </c>
      <c r="V26" s="80">
        <f t="shared" si="3"/>
        <v>105</v>
      </c>
      <c r="W26" s="209"/>
      <c r="X26" s="209">
        <v>12</v>
      </c>
      <c r="Y26" s="80"/>
      <c r="Z26" s="80">
        <f t="shared" si="4"/>
        <v>0</v>
      </c>
      <c r="AA26" s="81"/>
      <c r="AB26" s="82">
        <f t="shared" si="7"/>
        <v>34</v>
      </c>
      <c r="AC26" s="216"/>
      <c r="AD26" s="209">
        <v>34</v>
      </c>
      <c r="AE26" s="209"/>
      <c r="AF26" s="209"/>
      <c r="AG26" s="82">
        <f t="shared" si="8"/>
        <v>83</v>
      </c>
      <c r="AH26" s="216"/>
      <c r="AI26" s="209">
        <v>83</v>
      </c>
      <c r="AJ26" s="209"/>
      <c r="AK26" s="209"/>
      <c r="AL26" s="82">
        <f t="shared" si="9"/>
        <v>0</v>
      </c>
      <c r="AM26" s="83"/>
      <c r="AN26" s="20"/>
      <c r="AO26" s="20"/>
      <c r="AP26" s="20"/>
      <c r="AQ26" s="82">
        <f t="shared" si="10"/>
        <v>0</v>
      </c>
      <c r="AR26" s="84"/>
      <c r="AS26" s="27"/>
      <c r="AT26" s="27"/>
      <c r="AU26" s="27"/>
      <c r="AV26" s="85">
        <f t="shared" si="11"/>
        <v>0</v>
      </c>
      <c r="AW26" s="84"/>
      <c r="AX26" s="27"/>
      <c r="AY26" s="27"/>
      <c r="AZ26" s="86"/>
      <c r="BA26" s="87">
        <f t="shared" si="12"/>
        <v>0</v>
      </c>
      <c r="BB26" s="84"/>
      <c r="BC26" s="20"/>
      <c r="BD26" s="20"/>
      <c r="BE26" s="20"/>
    </row>
    <row r="27" spans="1:69" ht="10.5" customHeight="1" x14ac:dyDescent="0.2">
      <c r="A27" s="208" t="s">
        <v>198</v>
      </c>
      <c r="B27" s="280" t="s">
        <v>64</v>
      </c>
      <c r="C27" s="280"/>
      <c r="D27" s="280"/>
      <c r="E27" s="280"/>
      <c r="F27" s="280"/>
      <c r="G27" s="280"/>
      <c r="H27" s="280"/>
      <c r="I27" s="280"/>
      <c r="J27" s="280"/>
      <c r="K27" s="215" t="s">
        <v>61</v>
      </c>
      <c r="L27" s="215" t="s">
        <v>59</v>
      </c>
      <c r="M27" s="215"/>
      <c r="N27" s="215"/>
      <c r="O27" s="215"/>
      <c r="P27" s="215"/>
      <c r="Q27" s="70">
        <f t="shared" si="5"/>
        <v>258</v>
      </c>
      <c r="R27" s="213">
        <v>21</v>
      </c>
      <c r="S27" s="71">
        <f t="shared" si="6"/>
        <v>3</v>
      </c>
      <c r="T27" s="79">
        <f t="shared" si="1"/>
        <v>0</v>
      </c>
      <c r="U27" s="20">
        <f t="shared" si="2"/>
        <v>234</v>
      </c>
      <c r="V27" s="80">
        <f t="shared" si="3"/>
        <v>92</v>
      </c>
      <c r="W27" s="209"/>
      <c r="X27" s="209">
        <v>142</v>
      </c>
      <c r="Y27" s="80"/>
      <c r="Z27" s="80">
        <f t="shared" si="4"/>
        <v>0</v>
      </c>
      <c r="AA27" s="81"/>
      <c r="AB27" s="82">
        <f t="shared" si="7"/>
        <v>96</v>
      </c>
      <c r="AC27" s="216"/>
      <c r="AD27" s="209">
        <v>96</v>
      </c>
      <c r="AE27" s="209"/>
      <c r="AF27" s="209"/>
      <c r="AG27" s="82">
        <f t="shared" si="8"/>
        <v>138</v>
      </c>
      <c r="AH27" s="216">
        <v>3</v>
      </c>
      <c r="AI27" s="209">
        <v>138</v>
      </c>
      <c r="AJ27" s="209"/>
      <c r="AK27" s="209"/>
      <c r="AL27" s="82">
        <f t="shared" si="9"/>
        <v>0</v>
      </c>
      <c r="AM27" s="83"/>
      <c r="AN27" s="20"/>
      <c r="AO27" s="20"/>
      <c r="AP27" s="20"/>
      <c r="AQ27" s="82">
        <f t="shared" si="10"/>
        <v>0</v>
      </c>
      <c r="AR27" s="84"/>
      <c r="AS27" s="27"/>
      <c r="AT27" s="27"/>
      <c r="AU27" s="27"/>
      <c r="AV27" s="85">
        <f t="shared" si="11"/>
        <v>0</v>
      </c>
      <c r="AW27" s="84"/>
      <c r="AX27" s="27"/>
      <c r="AY27" s="27"/>
      <c r="AZ27" s="86"/>
      <c r="BA27" s="87">
        <f t="shared" si="12"/>
        <v>0</v>
      </c>
      <c r="BB27" s="84"/>
      <c r="BC27" s="20"/>
      <c r="BD27" s="20"/>
      <c r="BE27" s="20"/>
    </row>
    <row r="28" spans="1:69" ht="10.5" customHeight="1" x14ac:dyDescent="0.2">
      <c r="A28" s="208" t="s">
        <v>199</v>
      </c>
      <c r="B28" s="280" t="s">
        <v>69</v>
      </c>
      <c r="C28" s="280"/>
      <c r="D28" s="280"/>
      <c r="E28" s="280"/>
      <c r="F28" s="280"/>
      <c r="G28" s="280"/>
      <c r="H28" s="280"/>
      <c r="I28" s="280"/>
      <c r="J28" s="280"/>
      <c r="K28" s="215" t="s">
        <v>61</v>
      </c>
      <c r="L28" s="215"/>
      <c r="M28" s="215"/>
      <c r="N28" s="215"/>
      <c r="O28" s="215"/>
      <c r="P28" s="215"/>
      <c r="Q28" s="70">
        <f t="shared" si="5"/>
        <v>39</v>
      </c>
      <c r="R28" s="213"/>
      <c r="S28" s="71">
        <f t="shared" si="6"/>
        <v>0</v>
      </c>
      <c r="T28" s="79">
        <f t="shared" si="1"/>
        <v>0</v>
      </c>
      <c r="U28" s="20">
        <f t="shared" si="2"/>
        <v>39</v>
      </c>
      <c r="V28" s="80">
        <f t="shared" si="3"/>
        <v>33</v>
      </c>
      <c r="W28" s="209"/>
      <c r="X28" s="209">
        <v>6</v>
      </c>
      <c r="Y28" s="80"/>
      <c r="Z28" s="80">
        <f t="shared" si="4"/>
        <v>0</v>
      </c>
      <c r="AA28" s="81"/>
      <c r="AB28" s="82">
        <f t="shared" si="7"/>
        <v>39</v>
      </c>
      <c r="AC28" s="216"/>
      <c r="AD28" s="209">
        <v>39</v>
      </c>
      <c r="AE28" s="209"/>
      <c r="AF28" s="209"/>
      <c r="AG28" s="82">
        <f t="shared" si="8"/>
        <v>0</v>
      </c>
      <c r="AH28" s="216"/>
      <c r="AI28" s="209"/>
      <c r="AJ28" s="209"/>
      <c r="AK28" s="209"/>
      <c r="AL28" s="82">
        <f t="shared" si="9"/>
        <v>0</v>
      </c>
      <c r="AM28" s="83"/>
      <c r="AN28" s="20"/>
      <c r="AO28" s="20"/>
      <c r="AP28" s="20"/>
      <c r="AQ28" s="82">
        <f t="shared" si="10"/>
        <v>0</v>
      </c>
      <c r="AR28" s="84"/>
      <c r="AS28" s="27"/>
      <c r="AT28" s="27"/>
      <c r="AU28" s="27"/>
      <c r="AV28" s="85">
        <f t="shared" si="11"/>
        <v>0</v>
      </c>
      <c r="AW28" s="84"/>
      <c r="AX28" s="27"/>
      <c r="AY28" s="27"/>
      <c r="AZ28" s="86"/>
      <c r="BA28" s="87">
        <f t="shared" si="12"/>
        <v>0</v>
      </c>
      <c r="BB28" s="84"/>
      <c r="BC28" s="20"/>
      <c r="BD28" s="20"/>
      <c r="BE28" s="20"/>
    </row>
    <row r="29" spans="1:69" ht="10.5" customHeight="1" x14ac:dyDescent="0.2">
      <c r="A29" s="208" t="s">
        <v>200</v>
      </c>
      <c r="B29" s="280" t="s">
        <v>66</v>
      </c>
      <c r="C29" s="280"/>
      <c r="D29" s="280"/>
      <c r="E29" s="280"/>
      <c r="F29" s="280"/>
      <c r="G29" s="280"/>
      <c r="H29" s="280"/>
      <c r="I29" s="280"/>
      <c r="J29" s="280"/>
      <c r="K29" s="215" t="s">
        <v>67</v>
      </c>
      <c r="L29" s="215" t="s">
        <v>61</v>
      </c>
      <c r="M29" s="215"/>
      <c r="N29" s="215"/>
      <c r="O29" s="215"/>
      <c r="P29" s="215"/>
      <c r="Q29" s="70">
        <f t="shared" si="5"/>
        <v>117</v>
      </c>
      <c r="R29" s="213"/>
      <c r="S29" s="71">
        <f t="shared" si="6"/>
        <v>0</v>
      </c>
      <c r="T29" s="79">
        <f t="shared" si="1"/>
        <v>0</v>
      </c>
      <c r="U29" s="20">
        <f t="shared" si="2"/>
        <v>117</v>
      </c>
      <c r="V29" s="80">
        <f t="shared" si="3"/>
        <v>9</v>
      </c>
      <c r="W29" s="209"/>
      <c r="X29" s="209">
        <v>108</v>
      </c>
      <c r="Y29" s="80"/>
      <c r="Z29" s="80">
        <f t="shared" si="4"/>
        <v>0</v>
      </c>
      <c r="AA29" s="81"/>
      <c r="AB29" s="82">
        <f t="shared" si="7"/>
        <v>51</v>
      </c>
      <c r="AC29" s="216"/>
      <c r="AD29" s="209">
        <v>51</v>
      </c>
      <c r="AE29" s="209"/>
      <c r="AF29" s="209"/>
      <c r="AG29" s="82">
        <f t="shared" si="8"/>
        <v>66</v>
      </c>
      <c r="AH29" s="216"/>
      <c r="AI29" s="209">
        <v>66</v>
      </c>
      <c r="AJ29" s="209"/>
      <c r="AK29" s="209"/>
      <c r="AL29" s="82">
        <f t="shared" si="9"/>
        <v>0</v>
      </c>
      <c r="AM29" s="83"/>
      <c r="AN29" s="20"/>
      <c r="AO29" s="20"/>
      <c r="AP29" s="20"/>
      <c r="AQ29" s="82">
        <f t="shared" si="10"/>
        <v>0</v>
      </c>
      <c r="AR29" s="84"/>
      <c r="AS29" s="27"/>
      <c r="AT29" s="27"/>
      <c r="AU29" s="27"/>
      <c r="AV29" s="85">
        <f t="shared" si="11"/>
        <v>0</v>
      </c>
      <c r="AW29" s="84"/>
      <c r="AX29" s="27"/>
      <c r="AY29" s="27"/>
      <c r="AZ29" s="86"/>
      <c r="BA29" s="87">
        <f t="shared" si="12"/>
        <v>0</v>
      </c>
      <c r="BB29" s="84"/>
      <c r="BC29" s="20"/>
      <c r="BD29" s="20"/>
      <c r="BE29" s="20"/>
    </row>
    <row r="30" spans="1:69" ht="10.5" customHeight="1" x14ac:dyDescent="0.2">
      <c r="A30" s="208" t="s">
        <v>201</v>
      </c>
      <c r="B30" s="280" t="s">
        <v>68</v>
      </c>
      <c r="C30" s="280"/>
      <c r="D30" s="280"/>
      <c r="E30" s="280"/>
      <c r="F30" s="280"/>
      <c r="G30" s="280"/>
      <c r="H30" s="280"/>
      <c r="I30" s="280"/>
      <c r="J30" s="280"/>
      <c r="K30" s="215" t="s">
        <v>61</v>
      </c>
      <c r="L30" s="215"/>
      <c r="M30" s="215"/>
      <c r="N30" s="215"/>
      <c r="O30" s="215"/>
      <c r="P30" s="215"/>
      <c r="Q30" s="70">
        <f t="shared" si="5"/>
        <v>39</v>
      </c>
      <c r="R30" s="213"/>
      <c r="S30" s="71">
        <f t="shared" si="6"/>
        <v>0</v>
      </c>
      <c r="T30" s="79">
        <f t="shared" si="1"/>
        <v>0</v>
      </c>
      <c r="U30" s="20">
        <f t="shared" si="2"/>
        <v>39</v>
      </c>
      <c r="V30" s="80">
        <f t="shared" si="3"/>
        <v>29</v>
      </c>
      <c r="W30" s="209"/>
      <c r="X30" s="209">
        <v>10</v>
      </c>
      <c r="Y30" s="80"/>
      <c r="Z30" s="80">
        <f t="shared" si="4"/>
        <v>0</v>
      </c>
      <c r="AA30" s="81"/>
      <c r="AB30" s="82">
        <f t="shared" si="7"/>
        <v>39</v>
      </c>
      <c r="AC30" s="216"/>
      <c r="AD30" s="209">
        <v>39</v>
      </c>
      <c r="AE30" s="209"/>
      <c r="AF30" s="209"/>
      <c r="AG30" s="82">
        <f t="shared" si="8"/>
        <v>0</v>
      </c>
      <c r="AH30" s="216"/>
      <c r="AI30" s="209"/>
      <c r="AJ30" s="209"/>
      <c r="AK30" s="209"/>
      <c r="AL30" s="82">
        <f t="shared" si="9"/>
        <v>0</v>
      </c>
      <c r="AM30" s="83"/>
      <c r="AN30" s="20"/>
      <c r="AO30" s="20"/>
      <c r="AP30" s="20"/>
      <c r="AQ30" s="82">
        <f t="shared" si="10"/>
        <v>0</v>
      </c>
      <c r="AR30" s="84"/>
      <c r="AS30" s="27"/>
      <c r="AT30" s="27"/>
      <c r="AU30" s="27"/>
      <c r="AV30" s="85">
        <f t="shared" si="11"/>
        <v>0</v>
      </c>
      <c r="AW30" s="84"/>
      <c r="AX30" s="27"/>
      <c r="AY30" s="27"/>
      <c r="AZ30" s="86"/>
      <c r="BA30" s="87">
        <f t="shared" si="12"/>
        <v>0</v>
      </c>
      <c r="BB30" s="84"/>
      <c r="BC30" s="20"/>
      <c r="BD30" s="20"/>
      <c r="BE30" s="20"/>
    </row>
    <row r="31" spans="1:69" ht="10.5" customHeight="1" x14ac:dyDescent="0.2">
      <c r="A31" s="208"/>
      <c r="B31" s="281" t="s">
        <v>202</v>
      </c>
      <c r="C31" s="281"/>
      <c r="D31" s="281"/>
      <c r="E31" s="281"/>
      <c r="F31" s="281"/>
      <c r="G31" s="281"/>
      <c r="H31" s="281"/>
      <c r="I31" s="281"/>
      <c r="J31" s="281"/>
      <c r="K31" s="225"/>
      <c r="L31" s="225"/>
      <c r="M31" s="225"/>
      <c r="N31" s="225"/>
      <c r="O31" s="225"/>
      <c r="P31" s="225"/>
      <c r="Q31" s="70"/>
      <c r="R31" s="213"/>
      <c r="S31" s="71"/>
      <c r="T31" s="79"/>
      <c r="U31" s="20"/>
      <c r="V31" s="80"/>
      <c r="W31" s="210"/>
      <c r="X31" s="210"/>
      <c r="Y31" s="80"/>
      <c r="Z31" s="80"/>
      <c r="AA31" s="81"/>
      <c r="AB31" s="82"/>
      <c r="AC31" s="216"/>
      <c r="AD31" s="209"/>
      <c r="AE31" s="209"/>
      <c r="AF31" s="209"/>
      <c r="AG31" s="82"/>
      <c r="AH31" s="216"/>
      <c r="AI31" s="209"/>
      <c r="AJ31" s="209"/>
      <c r="AK31" s="209"/>
      <c r="AL31" s="82"/>
      <c r="AM31" s="84"/>
      <c r="AN31" s="27"/>
      <c r="AO31" s="20"/>
      <c r="AP31" s="20"/>
      <c r="AQ31" s="82"/>
      <c r="AR31" s="84"/>
      <c r="AS31" s="27"/>
      <c r="AT31" s="27"/>
      <c r="AU31" s="27"/>
      <c r="AV31" s="85"/>
      <c r="AW31" s="84"/>
      <c r="AX31" s="27"/>
      <c r="AY31" s="27"/>
      <c r="AZ31" s="86"/>
      <c r="BA31" s="87"/>
      <c r="BB31" s="84"/>
      <c r="BC31" s="20"/>
      <c r="BD31" s="20"/>
      <c r="BE31" s="20"/>
    </row>
    <row r="32" spans="1:69" ht="20.25" customHeight="1" x14ac:dyDescent="0.2">
      <c r="A32" s="208" t="s">
        <v>203</v>
      </c>
      <c r="B32" s="280" t="s">
        <v>60</v>
      </c>
      <c r="C32" s="280"/>
      <c r="D32" s="280"/>
      <c r="E32" s="280"/>
      <c r="F32" s="280"/>
      <c r="G32" s="280"/>
      <c r="H32" s="280"/>
      <c r="I32" s="280"/>
      <c r="J32" s="280"/>
      <c r="K32" s="215" t="s">
        <v>61</v>
      </c>
      <c r="L32" s="215"/>
      <c r="M32" s="215"/>
      <c r="N32" s="215"/>
      <c r="O32" s="215"/>
      <c r="P32" s="215"/>
      <c r="Q32" s="70">
        <f t="shared" si="5"/>
        <v>39</v>
      </c>
      <c r="R32" s="213"/>
      <c r="S32" s="71">
        <f t="shared" si="6"/>
        <v>0</v>
      </c>
      <c r="T32" s="79">
        <f>AF32+AK32+AP32+AU32+AZ32+BE32</f>
        <v>0</v>
      </c>
      <c r="U32" s="20">
        <f>AD32+AI32+AN32+AS32+AX32+BC32</f>
        <v>39</v>
      </c>
      <c r="V32" s="80">
        <f t="shared" ref="V32" si="13">U32-W32-Y32-X32</f>
        <v>29</v>
      </c>
      <c r="W32" s="209"/>
      <c r="X32" s="209">
        <v>10</v>
      </c>
      <c r="Y32" s="89"/>
      <c r="Z32" s="80"/>
      <c r="AA32" s="81"/>
      <c r="AB32" s="82">
        <f t="shared" si="7"/>
        <v>39</v>
      </c>
      <c r="AC32" s="216"/>
      <c r="AD32" s="209">
        <v>39</v>
      </c>
      <c r="AE32" s="209"/>
      <c r="AF32" s="209"/>
      <c r="AG32" s="82">
        <f t="shared" si="8"/>
        <v>0</v>
      </c>
      <c r="AH32" s="216"/>
      <c r="AI32" s="209"/>
      <c r="AJ32" s="209"/>
      <c r="AK32" s="209"/>
      <c r="AL32" s="82"/>
      <c r="AM32" s="84"/>
      <c r="AN32" s="27"/>
      <c r="AO32" s="20"/>
      <c r="AP32" s="20"/>
      <c r="AQ32" s="82"/>
      <c r="AR32" s="84"/>
      <c r="AS32" s="27"/>
      <c r="AT32" s="27"/>
      <c r="AU32" s="27"/>
      <c r="AV32" s="85"/>
      <c r="AW32" s="84"/>
      <c r="AX32" s="27"/>
      <c r="AY32" s="27"/>
      <c r="AZ32" s="86"/>
      <c r="BA32" s="87"/>
      <c r="BB32" s="84"/>
      <c r="BC32" s="20"/>
      <c r="BD32" s="20"/>
      <c r="BE32" s="20"/>
    </row>
    <row r="33" spans="1:71" ht="10.5" customHeight="1" x14ac:dyDescent="0.2">
      <c r="A33" s="208" t="s">
        <v>204</v>
      </c>
      <c r="B33" s="280" t="s">
        <v>70</v>
      </c>
      <c r="C33" s="280"/>
      <c r="D33" s="280"/>
      <c r="E33" s="280"/>
      <c r="F33" s="280"/>
      <c r="G33" s="280"/>
      <c r="H33" s="280"/>
      <c r="I33" s="280"/>
      <c r="J33" s="280"/>
      <c r="K33" s="215"/>
      <c r="L33" s="215" t="s">
        <v>61</v>
      </c>
      <c r="M33" s="215"/>
      <c r="N33" s="215"/>
      <c r="O33" s="215"/>
      <c r="P33" s="215"/>
      <c r="Q33" s="70">
        <f t="shared" si="5"/>
        <v>156</v>
      </c>
      <c r="R33" s="213"/>
      <c r="S33" s="71">
        <f t="shared" si="6"/>
        <v>0</v>
      </c>
      <c r="T33" s="79">
        <f>AF33+AK33+AP33+AU33+AZ33+BE33</f>
        <v>0</v>
      </c>
      <c r="U33" s="20">
        <f>AD33+AI33+AN33+AS33+AX33+BC33</f>
        <v>156</v>
      </c>
      <c r="V33" s="80">
        <f>U33-W33-Y33-X33</f>
        <v>100</v>
      </c>
      <c r="W33" s="209"/>
      <c r="X33" s="209">
        <v>56</v>
      </c>
      <c r="Y33" s="80"/>
      <c r="Z33" s="80">
        <f>AE33+AJ33+AO33+AT33+AY33+BD33</f>
        <v>0</v>
      </c>
      <c r="AA33" s="81"/>
      <c r="AB33" s="82">
        <f t="shared" si="7"/>
        <v>46</v>
      </c>
      <c r="AC33" s="216"/>
      <c r="AD33" s="209">
        <v>46</v>
      </c>
      <c r="AE33" s="209"/>
      <c r="AF33" s="209"/>
      <c r="AG33" s="82">
        <f t="shared" si="8"/>
        <v>110</v>
      </c>
      <c r="AH33" s="216"/>
      <c r="AI33" s="209">
        <v>110</v>
      </c>
      <c r="AJ33" s="209"/>
      <c r="AK33" s="209"/>
      <c r="AL33" s="82">
        <f>AN33+AO33+AP33</f>
        <v>0</v>
      </c>
      <c r="AM33" s="84"/>
      <c r="AN33" s="27"/>
      <c r="AO33" s="20"/>
      <c r="AP33" s="20"/>
      <c r="AQ33" s="82">
        <f>AS33+AT33+AU33</f>
        <v>0</v>
      </c>
      <c r="AR33" s="84"/>
      <c r="AS33" s="27"/>
      <c r="AT33" s="27"/>
      <c r="AU33" s="27"/>
      <c r="AV33" s="85">
        <f>AX33+AY33+AZ33</f>
        <v>0</v>
      </c>
      <c r="AW33" s="84"/>
      <c r="AX33" s="27"/>
      <c r="AY33" s="27"/>
      <c r="AZ33" s="86"/>
      <c r="BA33" s="87">
        <f>BC33+BD33+BE33</f>
        <v>0</v>
      </c>
      <c r="BB33" s="84"/>
      <c r="BC33" s="20"/>
      <c r="BD33" s="20"/>
      <c r="BE33" s="20"/>
    </row>
    <row r="34" spans="1:71" ht="10.5" customHeight="1" x14ac:dyDescent="0.2">
      <c r="A34" s="208" t="s">
        <v>205</v>
      </c>
      <c r="B34" s="280" t="s">
        <v>71</v>
      </c>
      <c r="C34" s="280"/>
      <c r="D34" s="280"/>
      <c r="E34" s="280"/>
      <c r="F34" s="280"/>
      <c r="G34" s="280"/>
      <c r="H34" s="280"/>
      <c r="I34" s="280"/>
      <c r="J34" s="280"/>
      <c r="K34" s="215"/>
      <c r="L34" s="215" t="s">
        <v>59</v>
      </c>
      <c r="M34" s="215"/>
      <c r="N34" s="215"/>
      <c r="O34" s="215"/>
      <c r="P34" s="215"/>
      <c r="Q34" s="70">
        <f t="shared" si="5"/>
        <v>141</v>
      </c>
      <c r="R34" s="213">
        <v>18</v>
      </c>
      <c r="S34" s="71">
        <f t="shared" si="6"/>
        <v>6</v>
      </c>
      <c r="T34" s="79">
        <f>AF34+AK34+AP34+AU34+AZ34+BE34</f>
        <v>0</v>
      </c>
      <c r="U34" s="20">
        <f>AD34+AI34+AN34+AS34+AX34+BC34</f>
        <v>117</v>
      </c>
      <c r="V34" s="80">
        <f>U34-W34-Y34-X34</f>
        <v>99</v>
      </c>
      <c r="W34" s="209">
        <v>18</v>
      </c>
      <c r="X34" s="209"/>
      <c r="Y34" s="80"/>
      <c r="Z34" s="80">
        <f>AE34+AJ34+AO34+AT34+AY34+BD34</f>
        <v>0</v>
      </c>
      <c r="AA34" s="81"/>
      <c r="AB34" s="82">
        <f t="shared" si="7"/>
        <v>49</v>
      </c>
      <c r="AC34" s="216"/>
      <c r="AD34" s="209">
        <v>49</v>
      </c>
      <c r="AE34" s="209"/>
      <c r="AF34" s="209"/>
      <c r="AG34" s="82">
        <f t="shared" si="8"/>
        <v>68</v>
      </c>
      <c r="AH34" s="216">
        <v>6</v>
      </c>
      <c r="AI34" s="209">
        <v>68</v>
      </c>
      <c r="AJ34" s="209"/>
      <c r="AK34" s="209"/>
      <c r="AL34" s="82">
        <f>AN34+AO34+AP34</f>
        <v>0</v>
      </c>
      <c r="AM34" s="84"/>
      <c r="AN34" s="27"/>
      <c r="AO34" s="20"/>
      <c r="AP34" s="20"/>
      <c r="AQ34" s="82">
        <f>AS34+AT34+AU34</f>
        <v>0</v>
      </c>
      <c r="AR34" s="84"/>
      <c r="AS34" s="27"/>
      <c r="AT34" s="27"/>
      <c r="AU34" s="27"/>
      <c r="AV34" s="85">
        <f>AX34+AY34+AZ34</f>
        <v>0</v>
      </c>
      <c r="AW34" s="84"/>
      <c r="AX34" s="27"/>
      <c r="AY34" s="27"/>
      <c r="AZ34" s="86"/>
      <c r="BA34" s="87">
        <f>BC34+BD34+BE34</f>
        <v>0</v>
      </c>
      <c r="BB34" s="84"/>
      <c r="BC34" s="20"/>
      <c r="BD34" s="20"/>
      <c r="BE34" s="20"/>
    </row>
    <row r="35" spans="1:71" ht="10.5" customHeight="1" x14ac:dyDescent="0.2">
      <c r="A35" s="208"/>
      <c r="B35" s="281" t="s">
        <v>206</v>
      </c>
      <c r="C35" s="281"/>
      <c r="D35" s="281"/>
      <c r="E35" s="281"/>
      <c r="F35" s="281"/>
      <c r="G35" s="281"/>
      <c r="H35" s="281"/>
      <c r="I35" s="281"/>
      <c r="J35" s="281"/>
      <c r="K35" s="215"/>
      <c r="L35" s="215"/>
      <c r="M35" s="215"/>
      <c r="N35" s="215"/>
      <c r="O35" s="215"/>
      <c r="P35" s="215"/>
      <c r="Q35" s="70"/>
      <c r="R35" s="213"/>
      <c r="S35" s="71"/>
      <c r="T35" s="79"/>
      <c r="U35" s="20"/>
      <c r="V35" s="80"/>
      <c r="W35" s="209"/>
      <c r="X35" s="209"/>
      <c r="Y35" s="80"/>
      <c r="Z35" s="80"/>
      <c r="AA35" s="81"/>
      <c r="AB35" s="82"/>
      <c r="AC35" s="216"/>
      <c r="AD35" s="209"/>
      <c r="AE35" s="209"/>
      <c r="AF35" s="209"/>
      <c r="AG35" s="82"/>
      <c r="AH35" s="216"/>
      <c r="AI35" s="209"/>
      <c r="AJ35" s="209"/>
      <c r="AK35" s="209"/>
      <c r="AL35" s="82"/>
      <c r="AM35" s="83"/>
      <c r="AN35" s="20"/>
      <c r="AO35" s="20"/>
      <c r="AP35" s="20"/>
      <c r="AQ35" s="82"/>
      <c r="AR35" s="84"/>
      <c r="AS35" s="27"/>
      <c r="AT35" s="27"/>
      <c r="AU35" s="27"/>
      <c r="AV35" s="85"/>
      <c r="AW35" s="84"/>
      <c r="AX35" s="27"/>
      <c r="AY35" s="27"/>
      <c r="AZ35" s="86"/>
      <c r="BA35" s="87"/>
      <c r="BB35" s="84"/>
      <c r="BC35" s="20"/>
      <c r="BD35" s="20"/>
      <c r="BE35" s="20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</row>
    <row r="36" spans="1:71" ht="10.5" customHeight="1" x14ac:dyDescent="0.2">
      <c r="A36" s="211" t="s">
        <v>207</v>
      </c>
      <c r="B36" s="282" t="s">
        <v>72</v>
      </c>
      <c r="C36" s="282"/>
      <c r="D36" s="282"/>
      <c r="E36" s="282"/>
      <c r="F36" s="282"/>
      <c r="G36" s="282"/>
      <c r="H36" s="282"/>
      <c r="I36" s="282"/>
      <c r="J36" s="282"/>
      <c r="K36" s="302"/>
      <c r="L36" s="215" t="s">
        <v>61</v>
      </c>
      <c r="M36" s="302"/>
      <c r="N36" s="302"/>
      <c r="O36" s="302"/>
      <c r="P36" s="302"/>
      <c r="Q36" s="70">
        <f t="shared" si="5"/>
        <v>39</v>
      </c>
      <c r="R36" s="214"/>
      <c r="S36" s="71">
        <f t="shared" si="6"/>
        <v>0</v>
      </c>
      <c r="T36" s="79">
        <f>AF36+AK36+AP36+AU36+AZ36+BE36</f>
        <v>0</v>
      </c>
      <c r="U36" s="20">
        <f>AD36+AI36+AN36+AS36+AX36+BC36</f>
        <v>39</v>
      </c>
      <c r="V36" s="80">
        <f>U36-W36-Y36-X36</f>
        <v>27</v>
      </c>
      <c r="W36" s="214"/>
      <c r="X36" s="215">
        <v>12</v>
      </c>
      <c r="Y36" s="80"/>
      <c r="Z36" s="80">
        <f>AE36+AJ36+AO36+AT36+AY36+BD36</f>
        <v>0</v>
      </c>
      <c r="AA36" s="81"/>
      <c r="AB36" s="82">
        <f t="shared" si="7"/>
        <v>0</v>
      </c>
      <c r="AC36" s="214"/>
      <c r="AD36" s="214"/>
      <c r="AE36" s="214"/>
      <c r="AF36" s="214"/>
      <c r="AG36" s="82">
        <f t="shared" si="8"/>
        <v>39</v>
      </c>
      <c r="AH36" s="214"/>
      <c r="AI36" s="215">
        <v>39</v>
      </c>
      <c r="AJ36" s="214"/>
      <c r="AK36" s="214"/>
      <c r="AL36" s="82">
        <f>AN36+AO36+AP36</f>
        <v>0</v>
      </c>
      <c r="AM36" s="83"/>
      <c r="AN36" s="20"/>
      <c r="AO36" s="20"/>
      <c r="AP36" s="20"/>
      <c r="AQ36" s="82">
        <f>AS36+AT36+AU36</f>
        <v>0</v>
      </c>
      <c r="AR36" s="84"/>
      <c r="AS36" s="27"/>
      <c r="AT36" s="27"/>
      <c r="AU36" s="27"/>
      <c r="AV36" s="85">
        <f>AX36+AY36+AZ36</f>
        <v>0</v>
      </c>
      <c r="AW36" s="84"/>
      <c r="AX36" s="27"/>
      <c r="AY36" s="27"/>
      <c r="AZ36" s="86"/>
      <c r="BA36" s="87">
        <f>BC36+BD36+BE36</f>
        <v>0</v>
      </c>
      <c r="BB36" s="84"/>
      <c r="BC36" s="20"/>
      <c r="BD36" s="20"/>
      <c r="BE36" s="20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</row>
    <row r="37" spans="1:71" ht="10.5" customHeight="1" x14ac:dyDescent="0.2">
      <c r="A37" s="211" t="s">
        <v>208</v>
      </c>
      <c r="B37" s="282" t="s">
        <v>209</v>
      </c>
      <c r="C37" s="282"/>
      <c r="D37" s="282"/>
      <c r="E37" s="282"/>
      <c r="F37" s="282"/>
      <c r="G37" s="282"/>
      <c r="H37" s="282"/>
      <c r="I37" s="282"/>
      <c r="J37" s="282"/>
      <c r="K37" s="302"/>
      <c r="L37" s="215" t="s">
        <v>61</v>
      </c>
      <c r="M37" s="302"/>
      <c r="N37" s="302"/>
      <c r="O37" s="302"/>
      <c r="P37" s="302"/>
      <c r="Q37" s="70">
        <f t="shared" si="5"/>
        <v>234</v>
      </c>
      <c r="R37" s="213"/>
      <c r="S37" s="71">
        <f t="shared" si="6"/>
        <v>0</v>
      </c>
      <c r="T37" s="79">
        <f>AF37+AK37+AP37+AU37+AZ37+BE37</f>
        <v>0</v>
      </c>
      <c r="U37" s="20">
        <f>AD37+AI37+AN37+AS37+AX37+BC37</f>
        <v>234</v>
      </c>
      <c r="V37" s="80">
        <f>U37-W37-Y37-X37</f>
        <v>194</v>
      </c>
      <c r="W37" s="209">
        <v>22</v>
      </c>
      <c r="X37" s="215">
        <v>18</v>
      </c>
      <c r="Y37" s="80"/>
      <c r="Z37" s="80">
        <f>AE37+AJ37+AO37+AT37+AY37+BD37</f>
        <v>0</v>
      </c>
      <c r="AA37" s="81"/>
      <c r="AB37" s="82">
        <f t="shared" si="7"/>
        <v>116</v>
      </c>
      <c r="AC37" s="214"/>
      <c r="AD37" s="215">
        <v>116</v>
      </c>
      <c r="AE37" s="214"/>
      <c r="AF37" s="214"/>
      <c r="AG37" s="82">
        <f t="shared" si="8"/>
        <v>118</v>
      </c>
      <c r="AH37" s="214"/>
      <c r="AI37" s="215">
        <v>118</v>
      </c>
      <c r="AJ37" s="214"/>
      <c r="AK37" s="214"/>
      <c r="AL37" s="82">
        <f>AN37+AO37+AP37</f>
        <v>0</v>
      </c>
      <c r="AM37" s="83"/>
      <c r="AN37" s="20"/>
      <c r="AO37" s="20"/>
      <c r="AP37" s="20"/>
      <c r="AQ37" s="82">
        <f>AS37+AT37+AU37</f>
        <v>0</v>
      </c>
      <c r="AR37" s="84"/>
      <c r="AS37" s="27"/>
      <c r="AT37" s="27"/>
      <c r="AU37" s="27"/>
      <c r="AV37" s="85">
        <f>AX37+AY37+AZ37</f>
        <v>0</v>
      </c>
      <c r="AW37" s="84"/>
      <c r="AX37" s="27"/>
      <c r="AY37" s="27"/>
      <c r="AZ37" s="86"/>
      <c r="BA37" s="87">
        <f>BC37+BD37+BE37</f>
        <v>0</v>
      </c>
      <c r="BB37" s="84"/>
      <c r="BC37" s="20"/>
      <c r="BD37" s="20"/>
      <c r="BE37" s="20"/>
    </row>
    <row r="38" spans="1:71" s="26" customFormat="1" ht="12" customHeight="1" x14ac:dyDescent="0.2">
      <c r="A38" s="93"/>
      <c r="B38" s="278" t="s">
        <v>73</v>
      </c>
      <c r="C38" s="278"/>
      <c r="D38" s="278"/>
      <c r="E38" s="278"/>
      <c r="F38" s="278"/>
      <c r="G38" s="278"/>
      <c r="H38" s="278"/>
      <c r="I38" s="278"/>
      <c r="J38" s="278"/>
      <c r="K38" s="279"/>
      <c r="L38" s="279"/>
      <c r="M38" s="279"/>
      <c r="N38" s="279"/>
      <c r="O38" s="279"/>
      <c r="P38" s="279"/>
      <c r="Q38" s="94">
        <f t="shared" ref="Q38:BE38" si="14">Q39+Q45+Q49+Q64+Q93</f>
        <v>2970</v>
      </c>
      <c r="R38" s="94">
        <f t="shared" si="14"/>
        <v>18</v>
      </c>
      <c r="S38" s="95">
        <f t="shared" si="14"/>
        <v>90</v>
      </c>
      <c r="T38" s="95">
        <f t="shared" si="14"/>
        <v>58</v>
      </c>
      <c r="U38" s="95">
        <f t="shared" si="14"/>
        <v>1688</v>
      </c>
      <c r="V38" s="95">
        <f t="shared" si="14"/>
        <v>892</v>
      </c>
      <c r="W38" s="95">
        <f t="shared" si="14"/>
        <v>8</v>
      </c>
      <c r="X38" s="95">
        <f t="shared" si="14"/>
        <v>758</v>
      </c>
      <c r="Y38" s="95">
        <f t="shared" si="14"/>
        <v>30</v>
      </c>
      <c r="Z38" s="95">
        <f t="shared" si="14"/>
        <v>900</v>
      </c>
      <c r="AA38" s="96" t="e">
        <f t="shared" si="14"/>
        <v>#REF!</v>
      </c>
      <c r="AB38" s="97">
        <f t="shared" si="14"/>
        <v>0</v>
      </c>
      <c r="AC38" s="97">
        <f t="shared" si="14"/>
        <v>0</v>
      </c>
      <c r="AD38" s="97">
        <f t="shared" si="14"/>
        <v>0</v>
      </c>
      <c r="AE38" s="97">
        <f t="shared" si="14"/>
        <v>0</v>
      </c>
      <c r="AF38" s="97">
        <f t="shared" si="14"/>
        <v>0</v>
      </c>
      <c r="AG38" s="94">
        <f t="shared" si="14"/>
        <v>0</v>
      </c>
      <c r="AH38" s="95">
        <f t="shared" si="14"/>
        <v>0</v>
      </c>
      <c r="AI38" s="95">
        <f t="shared" si="14"/>
        <v>0</v>
      </c>
      <c r="AJ38" s="95">
        <f t="shared" si="14"/>
        <v>0</v>
      </c>
      <c r="AK38" s="96">
        <f t="shared" si="14"/>
        <v>0</v>
      </c>
      <c r="AL38" s="97">
        <f t="shared" si="14"/>
        <v>576</v>
      </c>
      <c r="AM38" s="97">
        <f t="shared" si="14"/>
        <v>18</v>
      </c>
      <c r="AN38" s="97">
        <f t="shared" si="14"/>
        <v>562</v>
      </c>
      <c r="AO38" s="97">
        <f t="shared" si="14"/>
        <v>0</v>
      </c>
      <c r="AP38" s="97">
        <f t="shared" si="14"/>
        <v>14</v>
      </c>
      <c r="AQ38" s="94">
        <f t="shared" si="14"/>
        <v>846</v>
      </c>
      <c r="AR38" s="95">
        <f t="shared" si="14"/>
        <v>36</v>
      </c>
      <c r="AS38" s="95">
        <f t="shared" si="14"/>
        <v>570</v>
      </c>
      <c r="AT38" s="95">
        <f t="shared" si="14"/>
        <v>252</v>
      </c>
      <c r="AU38" s="96">
        <f t="shared" si="14"/>
        <v>24</v>
      </c>
      <c r="AV38" s="97">
        <f t="shared" si="14"/>
        <v>612</v>
      </c>
      <c r="AW38" s="97">
        <f t="shared" si="14"/>
        <v>0</v>
      </c>
      <c r="AX38" s="97">
        <f t="shared" si="14"/>
        <v>382</v>
      </c>
      <c r="AY38" s="97">
        <f t="shared" si="14"/>
        <v>216</v>
      </c>
      <c r="AZ38" s="97">
        <f t="shared" si="14"/>
        <v>14</v>
      </c>
      <c r="BA38" s="94">
        <f t="shared" si="14"/>
        <v>828</v>
      </c>
      <c r="BB38" s="95">
        <f t="shared" si="14"/>
        <v>36</v>
      </c>
      <c r="BC38" s="95">
        <f t="shared" si="14"/>
        <v>174</v>
      </c>
      <c r="BD38" s="95">
        <f t="shared" si="14"/>
        <v>288</v>
      </c>
      <c r="BE38" s="218">
        <f t="shared" si="14"/>
        <v>6</v>
      </c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98"/>
      <c r="BS38" s="98"/>
    </row>
    <row r="39" spans="1:71" s="105" customFormat="1" ht="12" customHeight="1" x14ac:dyDescent="0.2">
      <c r="A39" s="99" t="s">
        <v>74</v>
      </c>
      <c r="B39" s="271" t="s">
        <v>75</v>
      </c>
      <c r="C39" s="271"/>
      <c r="D39" s="271"/>
      <c r="E39" s="271"/>
      <c r="F39" s="271"/>
      <c r="G39" s="271"/>
      <c r="H39" s="271"/>
      <c r="I39" s="271"/>
      <c r="J39" s="271"/>
      <c r="K39" s="269"/>
      <c r="L39" s="269"/>
      <c r="M39" s="269"/>
      <c r="N39" s="269"/>
      <c r="O39" s="269"/>
      <c r="P39" s="269"/>
      <c r="Q39" s="100">
        <f>SUM(Q41:Q44)</f>
        <v>296</v>
      </c>
      <c r="R39" s="100">
        <f t="shared" ref="R39:AW39" si="15">SUM(R41:R44)</f>
        <v>0</v>
      </c>
      <c r="S39" s="101">
        <f t="shared" si="15"/>
        <v>0</v>
      </c>
      <c r="T39" s="101">
        <f t="shared" si="15"/>
        <v>6</v>
      </c>
      <c r="U39" s="101">
        <f t="shared" si="15"/>
        <v>290</v>
      </c>
      <c r="V39" s="101">
        <f t="shared" si="15"/>
        <v>48</v>
      </c>
      <c r="W39" s="101">
        <f t="shared" si="15"/>
        <v>0</v>
      </c>
      <c r="X39" s="101">
        <f t="shared" si="15"/>
        <v>242</v>
      </c>
      <c r="Y39" s="101">
        <f t="shared" si="15"/>
        <v>0</v>
      </c>
      <c r="Z39" s="101">
        <f t="shared" si="15"/>
        <v>0</v>
      </c>
      <c r="AA39" s="102">
        <f t="shared" si="15"/>
        <v>0</v>
      </c>
      <c r="AB39" s="101">
        <f t="shared" si="15"/>
        <v>0</v>
      </c>
      <c r="AC39" s="101">
        <f t="shared" si="15"/>
        <v>0</v>
      </c>
      <c r="AD39" s="101">
        <f t="shared" si="15"/>
        <v>0</v>
      </c>
      <c r="AE39" s="101">
        <f t="shared" si="15"/>
        <v>0</v>
      </c>
      <c r="AF39" s="101">
        <f t="shared" si="15"/>
        <v>0</v>
      </c>
      <c r="AG39" s="100">
        <f t="shared" si="15"/>
        <v>0</v>
      </c>
      <c r="AH39" s="101">
        <f t="shared" si="15"/>
        <v>0</v>
      </c>
      <c r="AI39" s="101">
        <f t="shared" si="15"/>
        <v>0</v>
      </c>
      <c r="AJ39" s="101">
        <f t="shared" si="15"/>
        <v>0</v>
      </c>
      <c r="AK39" s="102">
        <f t="shared" si="15"/>
        <v>0</v>
      </c>
      <c r="AL39" s="101">
        <f t="shared" si="15"/>
        <v>112</v>
      </c>
      <c r="AM39" s="101">
        <f t="shared" si="15"/>
        <v>0</v>
      </c>
      <c r="AN39" s="101">
        <f t="shared" si="15"/>
        <v>108</v>
      </c>
      <c r="AO39" s="101">
        <f t="shared" si="15"/>
        <v>0</v>
      </c>
      <c r="AP39" s="101">
        <f t="shared" si="15"/>
        <v>4</v>
      </c>
      <c r="AQ39" s="100">
        <f t="shared" si="15"/>
        <v>100</v>
      </c>
      <c r="AR39" s="101">
        <f t="shared" si="15"/>
        <v>0</v>
      </c>
      <c r="AS39" s="101">
        <f t="shared" si="15"/>
        <v>98</v>
      </c>
      <c r="AT39" s="101">
        <f t="shared" si="15"/>
        <v>0</v>
      </c>
      <c r="AU39" s="102">
        <f t="shared" si="15"/>
        <v>2</v>
      </c>
      <c r="AV39" s="101">
        <f t="shared" si="15"/>
        <v>40</v>
      </c>
      <c r="AW39" s="101">
        <f t="shared" si="15"/>
        <v>0</v>
      </c>
      <c r="AX39" s="101">
        <f t="shared" ref="AX39:BE39" si="16">SUM(AX41:AX44)</f>
        <v>40</v>
      </c>
      <c r="AY39" s="101">
        <f t="shared" si="16"/>
        <v>0</v>
      </c>
      <c r="AZ39" s="101">
        <f t="shared" si="16"/>
        <v>0</v>
      </c>
      <c r="BA39" s="100">
        <f t="shared" si="16"/>
        <v>44</v>
      </c>
      <c r="BB39" s="101">
        <f t="shared" si="16"/>
        <v>0</v>
      </c>
      <c r="BC39" s="101">
        <f t="shared" si="16"/>
        <v>44</v>
      </c>
      <c r="BD39" s="101">
        <f t="shared" si="16"/>
        <v>0</v>
      </c>
      <c r="BE39" s="219">
        <f t="shared" si="16"/>
        <v>0</v>
      </c>
      <c r="BF39" s="103"/>
      <c r="BG39" s="103"/>
      <c r="BH39" s="103"/>
      <c r="BI39" s="103"/>
      <c r="BJ39" s="103"/>
      <c r="BK39" s="103"/>
      <c r="BL39" s="12"/>
      <c r="BM39" s="103"/>
      <c r="BN39" s="103"/>
      <c r="BO39" s="103"/>
      <c r="BP39" s="103"/>
      <c r="BQ39" s="103"/>
      <c r="BR39" s="104"/>
      <c r="BS39" s="104"/>
    </row>
    <row r="40" spans="1:71" s="26" customFormat="1" ht="10.5" customHeight="1" x14ac:dyDescent="0.2">
      <c r="A40" s="60"/>
      <c r="B40" s="270" t="s">
        <v>19</v>
      </c>
      <c r="C40" s="270"/>
      <c r="D40" s="270"/>
      <c r="E40" s="270"/>
      <c r="F40" s="270"/>
      <c r="G40" s="270"/>
      <c r="H40" s="270"/>
      <c r="I40" s="270"/>
      <c r="J40" s="270"/>
      <c r="K40" s="226"/>
      <c r="L40" s="226"/>
      <c r="M40" s="226"/>
      <c r="N40" s="226"/>
      <c r="O40" s="226"/>
      <c r="P40" s="226"/>
      <c r="Q40" s="61"/>
      <c r="R40" s="61"/>
      <c r="S40" s="107">
        <f>SUM(S41:S44)</f>
        <v>0</v>
      </c>
      <c r="T40" s="63"/>
      <c r="U40" s="61"/>
      <c r="V40" s="61"/>
      <c r="W40" s="61"/>
      <c r="X40" s="61"/>
      <c r="Y40" s="61"/>
      <c r="Z40" s="61"/>
      <c r="AA40" s="64"/>
      <c r="AB40" s="65"/>
      <c r="AC40" s="66"/>
      <c r="AD40" s="61"/>
      <c r="AE40" s="61"/>
      <c r="AF40" s="61"/>
      <c r="AG40" s="61"/>
      <c r="AH40" s="66"/>
      <c r="AI40" s="61"/>
      <c r="AJ40" s="61"/>
      <c r="AK40" s="67"/>
      <c r="AL40" s="65"/>
      <c r="AM40" s="66"/>
      <c r="AN40" s="61"/>
      <c r="AO40" s="61"/>
      <c r="AP40" s="61"/>
      <c r="AQ40" s="61"/>
      <c r="AR40" s="66"/>
      <c r="AS40" s="61"/>
      <c r="AT40" s="61"/>
      <c r="AU40" s="67"/>
      <c r="AV40" s="65"/>
      <c r="AW40" s="66"/>
      <c r="AX40" s="61"/>
      <c r="AY40" s="61"/>
      <c r="AZ40" s="61"/>
      <c r="BA40" s="61"/>
      <c r="BB40" s="66"/>
      <c r="BC40" s="61"/>
      <c r="BD40" s="61"/>
      <c r="BE40" s="220"/>
      <c r="BL40" s="12"/>
    </row>
    <row r="41" spans="1:71" s="105" customFormat="1" ht="12" customHeight="1" x14ac:dyDescent="0.2">
      <c r="A41" s="77" t="s">
        <v>76</v>
      </c>
      <c r="B41" s="277" t="s">
        <v>77</v>
      </c>
      <c r="C41" s="277"/>
      <c r="D41" s="277"/>
      <c r="E41" s="277"/>
      <c r="F41" s="277"/>
      <c r="G41" s="277"/>
      <c r="H41" s="277"/>
      <c r="I41" s="277"/>
      <c r="J41" s="277"/>
      <c r="K41" s="78"/>
      <c r="L41" s="78"/>
      <c r="M41" s="227"/>
      <c r="N41" s="78" t="s">
        <v>61</v>
      </c>
      <c r="O41" s="78"/>
      <c r="P41" s="78"/>
      <c r="Q41" s="70">
        <f>T41+U41</f>
        <v>36</v>
      </c>
      <c r="R41" s="70"/>
      <c r="S41" s="71">
        <f t="shared" ref="S41:S44" si="17">AC41+AH41+AM41+AR41+AW41+BB41</f>
        <v>0</v>
      </c>
      <c r="T41" s="79">
        <f>AF41+AK41+AP41+AU41+AZ41+BE41</f>
        <v>2</v>
      </c>
      <c r="U41" s="20">
        <f>AD41+AI41+AN41+AS41+AX41+BC41</f>
        <v>34</v>
      </c>
      <c r="V41" s="80">
        <f>U41-W41-Y41-X41</f>
        <v>16</v>
      </c>
      <c r="W41" s="80"/>
      <c r="X41" s="80">
        <v>18</v>
      </c>
      <c r="Y41" s="80"/>
      <c r="Z41" s="80">
        <f>AE41+AJ41+AO41+AT41+AY41+BD41</f>
        <v>0</v>
      </c>
      <c r="AA41" s="81">
        <f>AC41+AH41+AM41+AR41+AW41+BB41</f>
        <v>0</v>
      </c>
      <c r="AB41" s="20">
        <f>AD41+AE41+AF41</f>
        <v>0</v>
      </c>
      <c r="AC41" s="83"/>
      <c r="AD41" s="20"/>
      <c r="AE41" s="20"/>
      <c r="AF41" s="20"/>
      <c r="AG41" s="109">
        <f>AI41+AJ41+AK41</f>
        <v>0</v>
      </c>
      <c r="AH41" s="83"/>
      <c r="AI41" s="20"/>
      <c r="AJ41" s="20"/>
      <c r="AK41" s="80"/>
      <c r="AL41" s="20">
        <f>AN41+AO41+AP41</f>
        <v>0</v>
      </c>
      <c r="AM41" s="83"/>
      <c r="AN41" s="20"/>
      <c r="AO41" s="20"/>
      <c r="AP41" s="20"/>
      <c r="AQ41" s="109">
        <f>AS41+AT41+AU41</f>
        <v>36</v>
      </c>
      <c r="AR41" s="83"/>
      <c r="AS41" s="20">
        <v>34</v>
      </c>
      <c r="AT41" s="20"/>
      <c r="AU41" s="80">
        <v>2</v>
      </c>
      <c r="AV41" s="20">
        <f>AX41+AY41+AZ41</f>
        <v>0</v>
      </c>
      <c r="AW41" s="83"/>
      <c r="AX41" s="20"/>
      <c r="AY41" s="20"/>
      <c r="AZ41" s="20"/>
      <c r="BA41" s="109">
        <f>BC41+BD41+BE41</f>
        <v>0</v>
      </c>
      <c r="BB41" s="83"/>
      <c r="BC41" s="20"/>
      <c r="BD41" s="20"/>
      <c r="BE41" s="221"/>
      <c r="BF41" s="103"/>
      <c r="BG41" s="103"/>
      <c r="BH41" s="103"/>
      <c r="BI41" s="103"/>
      <c r="BJ41" s="103"/>
      <c r="BK41" s="103"/>
      <c r="BL41" s="12"/>
      <c r="BM41" s="103"/>
      <c r="BN41" s="103"/>
      <c r="BO41" s="103"/>
      <c r="BP41" s="103"/>
      <c r="BQ41" s="103"/>
    </row>
    <row r="42" spans="1:71" s="105" customFormat="1" ht="12" customHeight="1" x14ac:dyDescent="0.2">
      <c r="A42" s="77" t="s">
        <v>78</v>
      </c>
      <c r="B42" s="277" t="s">
        <v>65</v>
      </c>
      <c r="C42" s="277"/>
      <c r="D42" s="277"/>
      <c r="E42" s="277"/>
      <c r="F42" s="277"/>
      <c r="G42" s="277"/>
      <c r="H42" s="277"/>
      <c r="I42" s="277"/>
      <c r="J42" s="277"/>
      <c r="K42" s="227"/>
      <c r="L42" s="78"/>
      <c r="M42" s="78" t="s">
        <v>61</v>
      </c>
      <c r="N42" s="78"/>
      <c r="O42" s="78"/>
      <c r="P42" s="78"/>
      <c r="Q42" s="70">
        <f>T42+U42</f>
        <v>48</v>
      </c>
      <c r="R42" s="70"/>
      <c r="S42" s="71">
        <f t="shared" si="17"/>
        <v>0</v>
      </c>
      <c r="T42" s="79">
        <f>AF42+AK42+AP42+AU42+AZ42+BE42</f>
        <v>2</v>
      </c>
      <c r="U42" s="20">
        <f>AD42+AI42+AN42+AS42+AX42+BC42</f>
        <v>46</v>
      </c>
      <c r="V42" s="80">
        <f>U42-W42-Y42-X42</f>
        <v>28</v>
      </c>
      <c r="W42" s="80"/>
      <c r="X42" s="80">
        <v>18</v>
      </c>
      <c r="Y42" s="80"/>
      <c r="Z42" s="80">
        <f>AE42+AJ42+AO42+AT42+AY42+BD42</f>
        <v>0</v>
      </c>
      <c r="AA42" s="81">
        <f>AC42+AH42+AM42+AR42+AW42+BB42</f>
        <v>0</v>
      </c>
      <c r="AB42" s="82">
        <f>AD42+AE42+AF42</f>
        <v>0</v>
      </c>
      <c r="AC42" s="83"/>
      <c r="AD42" s="20"/>
      <c r="AE42" s="20"/>
      <c r="AF42" s="20"/>
      <c r="AG42" s="88">
        <f>AI42+AJ42+AK42</f>
        <v>0</v>
      </c>
      <c r="AH42" s="83"/>
      <c r="AI42" s="20"/>
      <c r="AJ42" s="20"/>
      <c r="AK42" s="80"/>
      <c r="AL42" s="82">
        <f>AN42+AO42+AP42</f>
        <v>48</v>
      </c>
      <c r="AM42" s="83"/>
      <c r="AN42" s="20">
        <v>46</v>
      </c>
      <c r="AO42" s="20"/>
      <c r="AP42" s="20">
        <v>2</v>
      </c>
      <c r="AQ42" s="88">
        <f>AS42+AT42+AU42</f>
        <v>0</v>
      </c>
      <c r="AR42" s="83"/>
      <c r="AS42" s="20"/>
      <c r="AT42" s="20"/>
      <c r="AU42" s="80"/>
      <c r="AV42" s="82">
        <f>AX42+AY42+AZ42</f>
        <v>0</v>
      </c>
      <c r="AW42" s="83"/>
      <c r="AX42" s="20"/>
      <c r="AY42" s="20"/>
      <c r="AZ42" s="20"/>
      <c r="BA42" s="88">
        <f>BC42+BD42+BE42</f>
        <v>0</v>
      </c>
      <c r="BB42" s="83"/>
      <c r="BC42" s="20"/>
      <c r="BD42" s="20"/>
      <c r="BE42" s="221"/>
      <c r="BF42" s="103"/>
      <c r="BG42" s="103"/>
      <c r="BH42" s="110"/>
      <c r="BI42" s="103"/>
      <c r="BJ42" s="103"/>
      <c r="BK42" s="103"/>
      <c r="BL42" s="12"/>
      <c r="BM42" s="103"/>
      <c r="BN42" s="103"/>
      <c r="BO42" s="103"/>
      <c r="BP42" s="103"/>
      <c r="BQ42" s="103"/>
    </row>
    <row r="43" spans="1:71" s="105" customFormat="1" ht="12" customHeight="1" x14ac:dyDescent="0.2">
      <c r="A43" s="77" t="s">
        <v>79</v>
      </c>
      <c r="B43" s="277" t="s">
        <v>80</v>
      </c>
      <c r="C43" s="277"/>
      <c r="D43" s="277"/>
      <c r="E43" s="277"/>
      <c r="F43" s="277"/>
      <c r="G43" s="277"/>
      <c r="H43" s="277"/>
      <c r="I43" s="277"/>
      <c r="J43" s="277"/>
      <c r="K43" s="78"/>
      <c r="L43" s="78"/>
      <c r="M43" s="78"/>
      <c r="N43" s="78"/>
      <c r="O43" s="78"/>
      <c r="P43" s="78" t="s">
        <v>61</v>
      </c>
      <c r="Q43" s="70">
        <f>T43+U43</f>
        <v>106</v>
      </c>
      <c r="R43" s="70"/>
      <c r="S43" s="71">
        <f t="shared" si="17"/>
        <v>0</v>
      </c>
      <c r="T43" s="79">
        <f>AF43+AK43+AP43+AU43+AZ43+BE43</f>
        <v>2</v>
      </c>
      <c r="U43" s="20">
        <f>AD43+AI43+AN43+AS43+AX43+BC43</f>
        <v>104</v>
      </c>
      <c r="V43" s="80">
        <f>U43-W43-Y43-X43</f>
        <v>2</v>
      </c>
      <c r="W43" s="80"/>
      <c r="X43" s="80">
        <v>102</v>
      </c>
      <c r="Y43" s="80"/>
      <c r="Z43" s="80">
        <f>AE43+AJ43+AO43+AT43+AY43+BD43</f>
        <v>0</v>
      </c>
      <c r="AA43" s="81">
        <f>AC43+AH43+AM43+AR43+AW43+BB43</f>
        <v>0</v>
      </c>
      <c r="AB43" s="82">
        <f>AD43+AE43+AF43</f>
        <v>0</v>
      </c>
      <c r="AC43" s="83"/>
      <c r="AD43" s="20"/>
      <c r="AE43" s="20"/>
      <c r="AF43" s="20"/>
      <c r="AG43" s="88">
        <f>AI43+AJ43+AK43</f>
        <v>0</v>
      </c>
      <c r="AH43" s="83"/>
      <c r="AI43" s="20"/>
      <c r="AJ43" s="20"/>
      <c r="AK43" s="80"/>
      <c r="AL43" s="82">
        <f>AN43+AO43+AP43</f>
        <v>32</v>
      </c>
      <c r="AM43" s="83"/>
      <c r="AN43" s="20">
        <v>30</v>
      </c>
      <c r="AO43" s="20"/>
      <c r="AP43" s="20">
        <v>2</v>
      </c>
      <c r="AQ43" s="88">
        <f>AS43+AT43+AU43</f>
        <v>32</v>
      </c>
      <c r="AR43" s="83"/>
      <c r="AS43" s="20">
        <v>32</v>
      </c>
      <c r="AT43" s="20"/>
      <c r="AU43" s="80"/>
      <c r="AV43" s="82">
        <f>AX43+AY43+AZ43</f>
        <v>20</v>
      </c>
      <c r="AW43" s="83"/>
      <c r="AX43" s="20">
        <v>20</v>
      </c>
      <c r="AY43" s="20"/>
      <c r="AZ43" s="20"/>
      <c r="BA43" s="88">
        <f>BC43+BD43+BE43</f>
        <v>22</v>
      </c>
      <c r="BB43" s="83"/>
      <c r="BC43" s="20">
        <v>22</v>
      </c>
      <c r="BD43" s="20"/>
      <c r="BE43" s="221"/>
      <c r="BF43" s="103"/>
      <c r="BG43" s="103"/>
      <c r="BH43" s="110"/>
      <c r="BI43" s="103"/>
      <c r="BJ43" s="103"/>
      <c r="BK43" s="103"/>
      <c r="BL43" s="12"/>
      <c r="BM43" s="103"/>
      <c r="BN43" s="103"/>
      <c r="BO43" s="103"/>
      <c r="BP43" s="103"/>
      <c r="BQ43" s="103"/>
      <c r="BR43" s="111"/>
      <c r="BS43" s="111"/>
    </row>
    <row r="44" spans="1:71" s="105" customFormat="1" ht="12" customHeight="1" x14ac:dyDescent="0.2">
      <c r="A44" s="77" t="s">
        <v>81</v>
      </c>
      <c r="B44" s="277" t="s">
        <v>66</v>
      </c>
      <c r="C44" s="277"/>
      <c r="D44" s="277"/>
      <c r="E44" s="277"/>
      <c r="F44" s="277"/>
      <c r="G44" s="277"/>
      <c r="H44" s="277"/>
      <c r="I44" s="277"/>
      <c r="J44" s="277"/>
      <c r="K44" s="78"/>
      <c r="L44" s="78"/>
      <c r="M44" s="78" t="s">
        <v>67</v>
      </c>
      <c r="N44" s="78" t="s">
        <v>67</v>
      </c>
      <c r="O44" s="78" t="s">
        <v>67</v>
      </c>
      <c r="P44" s="78" t="s">
        <v>61</v>
      </c>
      <c r="Q44" s="70">
        <f>T44+U44</f>
        <v>106</v>
      </c>
      <c r="R44" s="70"/>
      <c r="S44" s="71">
        <f t="shared" si="17"/>
        <v>0</v>
      </c>
      <c r="T44" s="79">
        <f>AF44+AK44+AP44+AU44+AZ44+BE44</f>
        <v>0</v>
      </c>
      <c r="U44" s="20">
        <f>AD44+AI44+AN44+AS44+AX44+BC44</f>
        <v>106</v>
      </c>
      <c r="V44" s="80">
        <f>U44-W44-Y44-X44</f>
        <v>2</v>
      </c>
      <c r="W44" s="80"/>
      <c r="X44" s="80">
        <v>104</v>
      </c>
      <c r="Y44" s="80"/>
      <c r="Z44" s="80">
        <f>AE44+AJ44+AO44+AT44+AY44+BD44</f>
        <v>0</v>
      </c>
      <c r="AA44" s="81">
        <f>AC44+AH44+AM44+AR44+AW44+BB44</f>
        <v>0</v>
      </c>
      <c r="AB44" s="82">
        <f>AD44+AE44+AF44</f>
        <v>0</v>
      </c>
      <c r="AC44" s="83"/>
      <c r="AD44" s="20"/>
      <c r="AE44" s="20"/>
      <c r="AF44" s="20"/>
      <c r="AG44" s="88">
        <f>AI44+AJ44+AK44</f>
        <v>0</v>
      </c>
      <c r="AH44" s="83"/>
      <c r="AI44" s="20"/>
      <c r="AJ44" s="20"/>
      <c r="AK44" s="80"/>
      <c r="AL44" s="82">
        <f>AN44+AO44+AP44</f>
        <v>32</v>
      </c>
      <c r="AM44" s="83"/>
      <c r="AN44" s="20">
        <v>32</v>
      </c>
      <c r="AO44" s="20"/>
      <c r="AP44" s="20"/>
      <c r="AQ44" s="88">
        <f>AS44+AT44+AU44</f>
        <v>32</v>
      </c>
      <c r="AR44" s="83"/>
      <c r="AS44" s="20">
        <v>32</v>
      </c>
      <c r="AT44" s="20"/>
      <c r="AU44" s="80"/>
      <c r="AV44" s="82">
        <f>AX44+AY44+AZ44</f>
        <v>20</v>
      </c>
      <c r="AW44" s="83"/>
      <c r="AX44" s="20">
        <v>20</v>
      </c>
      <c r="AY44" s="20"/>
      <c r="AZ44" s="20"/>
      <c r="BA44" s="88">
        <f>BC44+BD44+BE44</f>
        <v>22</v>
      </c>
      <c r="BB44" s="83"/>
      <c r="BC44" s="20">
        <v>22</v>
      </c>
      <c r="BD44" s="20"/>
      <c r="BE44" s="221"/>
      <c r="BF44" s="103"/>
      <c r="BG44" s="103"/>
      <c r="BH44" s="110"/>
      <c r="BI44" s="103"/>
      <c r="BJ44" s="103"/>
      <c r="BK44" s="103"/>
      <c r="BL44" s="12"/>
      <c r="BM44" s="103"/>
      <c r="BN44" s="103"/>
      <c r="BO44" s="103"/>
      <c r="BP44" s="103"/>
      <c r="BQ44" s="103"/>
    </row>
    <row r="45" spans="1:71" s="105" customFormat="1" ht="12" customHeight="1" x14ac:dyDescent="0.2">
      <c r="A45" s="99" t="s">
        <v>82</v>
      </c>
      <c r="B45" s="271" t="s">
        <v>83</v>
      </c>
      <c r="C45" s="271"/>
      <c r="D45" s="271"/>
      <c r="E45" s="271"/>
      <c r="F45" s="271"/>
      <c r="G45" s="271"/>
      <c r="H45" s="271"/>
      <c r="I45" s="271"/>
      <c r="J45" s="271"/>
      <c r="K45" s="269"/>
      <c r="L45" s="269"/>
      <c r="M45" s="269"/>
      <c r="N45" s="269"/>
      <c r="O45" s="269"/>
      <c r="P45" s="269"/>
      <c r="Q45" s="100">
        <f t="shared" ref="Q45:BE45" si="18">SUM(Q47:Q48)</f>
        <v>152</v>
      </c>
      <c r="R45" s="100">
        <f t="shared" si="18"/>
        <v>12</v>
      </c>
      <c r="S45" s="101">
        <f t="shared" si="18"/>
        <v>12</v>
      </c>
      <c r="T45" s="101">
        <f t="shared" si="18"/>
        <v>4</v>
      </c>
      <c r="U45" s="101">
        <f t="shared" si="18"/>
        <v>124</v>
      </c>
      <c r="V45" s="101">
        <f t="shared" si="18"/>
        <v>58</v>
      </c>
      <c r="W45" s="101">
        <f t="shared" si="18"/>
        <v>0</v>
      </c>
      <c r="X45" s="101">
        <f t="shared" si="18"/>
        <v>66</v>
      </c>
      <c r="Y45" s="101">
        <f t="shared" si="18"/>
        <v>0</v>
      </c>
      <c r="Z45" s="101">
        <f t="shared" si="18"/>
        <v>0</v>
      </c>
      <c r="AA45" s="102">
        <f t="shared" si="18"/>
        <v>12</v>
      </c>
      <c r="AB45" s="101">
        <f t="shared" si="18"/>
        <v>0</v>
      </c>
      <c r="AC45" s="101">
        <f t="shared" si="18"/>
        <v>0</v>
      </c>
      <c r="AD45" s="101">
        <f t="shared" si="18"/>
        <v>0</v>
      </c>
      <c r="AE45" s="101">
        <f t="shared" si="18"/>
        <v>0</v>
      </c>
      <c r="AF45" s="101">
        <f t="shared" si="18"/>
        <v>0</v>
      </c>
      <c r="AG45" s="100">
        <f t="shared" si="18"/>
        <v>0</v>
      </c>
      <c r="AH45" s="101">
        <f t="shared" si="18"/>
        <v>0</v>
      </c>
      <c r="AI45" s="101">
        <f t="shared" si="18"/>
        <v>0</v>
      </c>
      <c r="AJ45" s="101">
        <f t="shared" si="18"/>
        <v>0</v>
      </c>
      <c r="AK45" s="102">
        <f t="shared" si="18"/>
        <v>0</v>
      </c>
      <c r="AL45" s="101">
        <f t="shared" si="18"/>
        <v>128</v>
      </c>
      <c r="AM45" s="101">
        <f t="shared" si="18"/>
        <v>12</v>
      </c>
      <c r="AN45" s="101">
        <f t="shared" si="18"/>
        <v>124</v>
      </c>
      <c r="AO45" s="101">
        <f t="shared" si="18"/>
        <v>0</v>
      </c>
      <c r="AP45" s="101">
        <f t="shared" si="18"/>
        <v>4</v>
      </c>
      <c r="AQ45" s="100">
        <f t="shared" si="18"/>
        <v>0</v>
      </c>
      <c r="AR45" s="101">
        <f t="shared" si="18"/>
        <v>0</v>
      </c>
      <c r="AS45" s="101">
        <f t="shared" si="18"/>
        <v>0</v>
      </c>
      <c r="AT45" s="101">
        <f t="shared" si="18"/>
        <v>0</v>
      </c>
      <c r="AU45" s="102">
        <f t="shared" si="18"/>
        <v>0</v>
      </c>
      <c r="AV45" s="101">
        <f t="shared" si="18"/>
        <v>0</v>
      </c>
      <c r="AW45" s="101">
        <f t="shared" si="18"/>
        <v>0</v>
      </c>
      <c r="AX45" s="101">
        <f t="shared" si="18"/>
        <v>0</v>
      </c>
      <c r="AY45" s="101">
        <f t="shared" si="18"/>
        <v>0</v>
      </c>
      <c r="AZ45" s="101">
        <f t="shared" si="18"/>
        <v>0</v>
      </c>
      <c r="BA45" s="100">
        <f t="shared" si="18"/>
        <v>0</v>
      </c>
      <c r="BB45" s="101">
        <f t="shared" si="18"/>
        <v>0</v>
      </c>
      <c r="BC45" s="101">
        <f t="shared" si="18"/>
        <v>0</v>
      </c>
      <c r="BD45" s="101">
        <f t="shared" si="18"/>
        <v>0</v>
      </c>
      <c r="BE45" s="219">
        <f t="shared" si="18"/>
        <v>0</v>
      </c>
      <c r="BF45" s="103"/>
      <c r="BG45" s="103"/>
      <c r="BH45" s="103"/>
      <c r="BI45" s="103"/>
      <c r="BJ45" s="103"/>
      <c r="BK45" s="103"/>
      <c r="BL45" s="12"/>
      <c r="BM45" s="103"/>
      <c r="BN45" s="103"/>
      <c r="BO45" s="103"/>
      <c r="BP45" s="103"/>
      <c r="BQ45" s="103"/>
    </row>
    <row r="46" spans="1:71" s="26" customFormat="1" ht="10.5" customHeight="1" x14ac:dyDescent="0.2">
      <c r="A46" s="60"/>
      <c r="B46" s="270" t="s">
        <v>19</v>
      </c>
      <c r="C46" s="270"/>
      <c r="D46" s="270"/>
      <c r="E46" s="270"/>
      <c r="F46" s="270"/>
      <c r="G46" s="270"/>
      <c r="H46" s="270"/>
      <c r="I46" s="270"/>
      <c r="J46" s="270"/>
      <c r="K46" s="106"/>
      <c r="L46" s="106"/>
      <c r="M46" s="106"/>
      <c r="N46" s="106"/>
      <c r="O46" s="106"/>
      <c r="P46" s="106"/>
      <c r="Q46" s="61"/>
      <c r="R46" s="61"/>
      <c r="S46" s="107">
        <f>SUM(S47:S48)</f>
        <v>12</v>
      </c>
      <c r="T46" s="63"/>
      <c r="U46" s="61"/>
      <c r="V46" s="61"/>
      <c r="W46" s="61"/>
      <c r="X46" s="61"/>
      <c r="Y46" s="61"/>
      <c r="Z46" s="61"/>
      <c r="AA46" s="64"/>
      <c r="AB46" s="65"/>
      <c r="AC46" s="66"/>
      <c r="AD46" s="61"/>
      <c r="AE46" s="61"/>
      <c r="AF46" s="61"/>
      <c r="AG46" s="61"/>
      <c r="AH46" s="66"/>
      <c r="AI46" s="61"/>
      <c r="AJ46" s="61"/>
      <c r="AK46" s="67"/>
      <c r="AL46" s="65"/>
      <c r="AM46" s="66"/>
      <c r="AN46" s="61"/>
      <c r="AO46" s="61"/>
      <c r="AP46" s="61"/>
      <c r="AQ46" s="61"/>
      <c r="AR46" s="66"/>
      <c r="AS46" s="61"/>
      <c r="AT46" s="61"/>
      <c r="AU46" s="67"/>
      <c r="AV46" s="65"/>
      <c r="AW46" s="66"/>
      <c r="AX46" s="61"/>
      <c r="AY46" s="61"/>
      <c r="AZ46" s="61"/>
      <c r="BA46" s="61"/>
      <c r="BB46" s="66"/>
      <c r="BC46" s="61"/>
      <c r="BD46" s="61"/>
      <c r="BE46" s="220"/>
      <c r="BL46" s="12"/>
    </row>
    <row r="47" spans="1:71" s="105" customFormat="1" ht="12" customHeight="1" x14ac:dyDescent="0.2">
      <c r="A47" s="77" t="s">
        <v>84</v>
      </c>
      <c r="B47" s="277" t="s">
        <v>64</v>
      </c>
      <c r="C47" s="277"/>
      <c r="D47" s="277"/>
      <c r="E47" s="277"/>
      <c r="F47" s="277"/>
      <c r="G47" s="277"/>
      <c r="H47" s="277"/>
      <c r="I47" s="277"/>
      <c r="J47" s="277"/>
      <c r="K47" s="20"/>
      <c r="L47" s="108"/>
      <c r="M47" s="20" t="s">
        <v>59</v>
      </c>
      <c r="N47" s="20"/>
      <c r="O47" s="20"/>
      <c r="P47" s="20"/>
      <c r="Q47" s="70">
        <f>R47+S47+T47+U47</f>
        <v>76</v>
      </c>
      <c r="R47" s="70">
        <v>6</v>
      </c>
      <c r="S47" s="71">
        <f t="shared" ref="S47:S48" si="19">AC47+AH47+AM47+AR47+AW47+BB47</f>
        <v>6</v>
      </c>
      <c r="T47" s="79">
        <f>AF47+AK47+AP47+AU47+AZ47+BE47</f>
        <v>2</v>
      </c>
      <c r="U47" s="20">
        <f>AD47+AI47+AN47+AS47+AX47+BC47</f>
        <v>62</v>
      </c>
      <c r="V47" s="80">
        <f>U47-W47-Y47-X47</f>
        <v>32</v>
      </c>
      <c r="W47" s="80"/>
      <c r="X47" s="80">
        <v>30</v>
      </c>
      <c r="Y47" s="80"/>
      <c r="Z47" s="80">
        <f>AE47+AJ47+AO47+AT47+AY47+BD47</f>
        <v>0</v>
      </c>
      <c r="AA47" s="81">
        <f>AC47+AH47+AM47+AR47+AW47+BB47</f>
        <v>6</v>
      </c>
      <c r="AB47" s="20">
        <f>AD47+AE47+AF47</f>
        <v>0</v>
      </c>
      <c r="AC47" s="83"/>
      <c r="AD47" s="20"/>
      <c r="AE47" s="20"/>
      <c r="AF47" s="20"/>
      <c r="AG47" s="109">
        <f>AI47+AJ47+AK47</f>
        <v>0</v>
      </c>
      <c r="AH47" s="83"/>
      <c r="AI47" s="20"/>
      <c r="AJ47" s="20"/>
      <c r="AK47" s="80"/>
      <c r="AL47" s="20">
        <f>AN47+AO47+AP47</f>
        <v>64</v>
      </c>
      <c r="AM47" s="83">
        <v>6</v>
      </c>
      <c r="AN47" s="20">
        <v>62</v>
      </c>
      <c r="AO47" s="20"/>
      <c r="AP47" s="20">
        <v>2</v>
      </c>
      <c r="AQ47" s="109">
        <f>AS47+AT47+AU47</f>
        <v>0</v>
      </c>
      <c r="AR47" s="83"/>
      <c r="AS47" s="20"/>
      <c r="AT47" s="20"/>
      <c r="AU47" s="80"/>
      <c r="AV47" s="20">
        <f>AX47+AY47+AZ47</f>
        <v>0</v>
      </c>
      <c r="AW47" s="83"/>
      <c r="AX47" s="20"/>
      <c r="AY47" s="20"/>
      <c r="AZ47" s="20"/>
      <c r="BA47" s="109">
        <f>BC47+BD47+BE47</f>
        <v>0</v>
      </c>
      <c r="BB47" s="83"/>
      <c r="BC47" s="20"/>
      <c r="BD47" s="20"/>
      <c r="BE47" s="221"/>
      <c r="BF47" s="103"/>
      <c r="BG47" s="103"/>
      <c r="BH47" s="103"/>
      <c r="BI47" s="103"/>
      <c r="BJ47" s="103"/>
      <c r="BK47" s="103"/>
      <c r="BL47" s="12"/>
      <c r="BM47" s="103"/>
      <c r="BN47" s="103"/>
      <c r="BO47" s="103"/>
      <c r="BP47" s="103"/>
      <c r="BQ47" s="103"/>
    </row>
    <row r="48" spans="1:71" s="105" customFormat="1" ht="12" customHeight="1" x14ac:dyDescent="0.2">
      <c r="A48" s="77" t="s">
        <v>85</v>
      </c>
      <c r="B48" s="277" t="s">
        <v>70</v>
      </c>
      <c r="C48" s="277"/>
      <c r="D48" s="277"/>
      <c r="E48" s="277"/>
      <c r="F48" s="277"/>
      <c r="G48" s="277"/>
      <c r="H48" s="277"/>
      <c r="I48" s="277"/>
      <c r="J48" s="277"/>
      <c r="K48" s="20"/>
      <c r="L48" s="20"/>
      <c r="M48" s="20" t="s">
        <v>59</v>
      </c>
      <c r="N48" s="20"/>
      <c r="O48" s="20"/>
      <c r="P48" s="20"/>
      <c r="Q48" s="70">
        <f>R48+S48+T48+U48</f>
        <v>76</v>
      </c>
      <c r="R48" s="70">
        <v>6</v>
      </c>
      <c r="S48" s="71">
        <f t="shared" si="19"/>
        <v>6</v>
      </c>
      <c r="T48" s="79">
        <f>AF48+AK48+AP48+AU48+AZ48+BE48</f>
        <v>2</v>
      </c>
      <c r="U48" s="20">
        <f>AD48+AI48+AN48+AS48+AX48+BC48</f>
        <v>62</v>
      </c>
      <c r="V48" s="80">
        <f>U48-W48-Y48-X48</f>
        <v>26</v>
      </c>
      <c r="W48" s="80"/>
      <c r="X48" s="80">
        <v>36</v>
      </c>
      <c r="Y48" s="80"/>
      <c r="Z48" s="80">
        <f>AE48+AJ48+AO48+AT48+AY48+BD48</f>
        <v>0</v>
      </c>
      <c r="AA48" s="81">
        <f>AC48+AH48+AM48+AR48+AW48+BB48</f>
        <v>6</v>
      </c>
      <c r="AB48" s="82">
        <f>AD48+AE48+AF48</f>
        <v>0</v>
      </c>
      <c r="AC48" s="83"/>
      <c r="AD48" s="20"/>
      <c r="AE48" s="20"/>
      <c r="AF48" s="20"/>
      <c r="AG48" s="88">
        <f>AI48+AJ48+AK48</f>
        <v>0</v>
      </c>
      <c r="AH48" s="83"/>
      <c r="AI48" s="20"/>
      <c r="AJ48" s="20"/>
      <c r="AK48" s="80"/>
      <c r="AL48" s="20">
        <f>AN48+AO48+AP48</f>
        <v>64</v>
      </c>
      <c r="AM48" s="83">
        <v>6</v>
      </c>
      <c r="AN48" s="20">
        <v>62</v>
      </c>
      <c r="AO48" s="20"/>
      <c r="AP48" s="20">
        <v>2</v>
      </c>
      <c r="AQ48" s="88">
        <f>AS48+AT48+AU48</f>
        <v>0</v>
      </c>
      <c r="AR48" s="83"/>
      <c r="AS48" s="20"/>
      <c r="AT48" s="20"/>
      <c r="AU48" s="80"/>
      <c r="AV48" s="82">
        <f>AX48+AY48+AZ48</f>
        <v>0</v>
      </c>
      <c r="AW48" s="83"/>
      <c r="AX48" s="20"/>
      <c r="AY48" s="20"/>
      <c r="AZ48" s="20"/>
      <c r="BA48" s="88">
        <f>BC48+BD48+BE48</f>
        <v>0</v>
      </c>
      <c r="BB48" s="83"/>
      <c r="BC48" s="20"/>
      <c r="BD48" s="20"/>
      <c r="BE48" s="221"/>
      <c r="BF48" s="103"/>
      <c r="BG48" s="103"/>
      <c r="BH48" s="103"/>
      <c r="BI48" s="103"/>
      <c r="BJ48" s="103"/>
      <c r="BK48" s="103"/>
      <c r="BL48" s="12"/>
      <c r="BM48" s="103"/>
      <c r="BN48" s="103"/>
      <c r="BO48" s="103"/>
      <c r="BP48" s="103"/>
      <c r="BQ48" s="103"/>
    </row>
    <row r="49" spans="1:69" s="26" customFormat="1" ht="11.25" customHeight="1" x14ac:dyDescent="0.2">
      <c r="A49" s="99" t="s">
        <v>86</v>
      </c>
      <c r="B49" s="271" t="s">
        <v>87</v>
      </c>
      <c r="C49" s="271"/>
      <c r="D49" s="271"/>
      <c r="E49" s="271"/>
      <c r="F49" s="271"/>
      <c r="G49" s="271"/>
      <c r="H49" s="271"/>
      <c r="I49" s="271"/>
      <c r="J49" s="271"/>
      <c r="K49" s="269"/>
      <c r="L49" s="269"/>
      <c r="M49" s="269"/>
      <c r="N49" s="269"/>
      <c r="O49" s="269"/>
      <c r="P49" s="269"/>
      <c r="Q49" s="112">
        <f>SUM(Q51:Q63)</f>
        <v>708</v>
      </c>
      <c r="R49" s="112">
        <f>SUM(R51:R63)</f>
        <v>6</v>
      </c>
      <c r="S49" s="113">
        <f>S50</f>
        <v>24</v>
      </c>
      <c r="T49" s="113">
        <f t="shared" ref="T49:BE49" si="20">SUM(T51:T63)</f>
        <v>26</v>
      </c>
      <c r="U49" s="113">
        <f t="shared" si="20"/>
        <v>652</v>
      </c>
      <c r="V49" s="113">
        <f t="shared" si="20"/>
        <v>314</v>
      </c>
      <c r="W49" s="113">
        <f t="shared" si="20"/>
        <v>8</v>
      </c>
      <c r="X49" s="113">
        <f t="shared" si="20"/>
        <v>330</v>
      </c>
      <c r="Y49" s="113">
        <f t="shared" si="20"/>
        <v>0</v>
      </c>
      <c r="Z49" s="113">
        <f t="shared" si="20"/>
        <v>0</v>
      </c>
      <c r="AA49" s="114">
        <f t="shared" si="20"/>
        <v>18</v>
      </c>
      <c r="AB49" s="113">
        <f t="shared" si="20"/>
        <v>0</v>
      </c>
      <c r="AC49" s="113">
        <f t="shared" si="20"/>
        <v>0</v>
      </c>
      <c r="AD49" s="113">
        <f t="shared" si="20"/>
        <v>0</v>
      </c>
      <c r="AE49" s="113">
        <f t="shared" si="20"/>
        <v>0</v>
      </c>
      <c r="AF49" s="113">
        <f t="shared" si="20"/>
        <v>0</v>
      </c>
      <c r="AG49" s="112">
        <f t="shared" si="20"/>
        <v>0</v>
      </c>
      <c r="AH49" s="113">
        <f t="shared" si="20"/>
        <v>0</v>
      </c>
      <c r="AI49" s="113">
        <f t="shared" si="20"/>
        <v>0</v>
      </c>
      <c r="AJ49" s="113">
        <f t="shared" si="20"/>
        <v>0</v>
      </c>
      <c r="AK49" s="114">
        <f t="shared" si="20"/>
        <v>0</v>
      </c>
      <c r="AL49" s="113">
        <f t="shared" si="20"/>
        <v>182</v>
      </c>
      <c r="AM49" s="113">
        <f t="shared" si="20"/>
        <v>6</v>
      </c>
      <c r="AN49" s="113">
        <f t="shared" si="20"/>
        <v>180</v>
      </c>
      <c r="AO49" s="113">
        <f t="shared" si="20"/>
        <v>0</v>
      </c>
      <c r="AP49" s="113">
        <f t="shared" si="20"/>
        <v>2</v>
      </c>
      <c r="AQ49" s="112">
        <f t="shared" si="20"/>
        <v>302</v>
      </c>
      <c r="AR49" s="113">
        <f t="shared" si="20"/>
        <v>18</v>
      </c>
      <c r="AS49" s="113">
        <f t="shared" si="20"/>
        <v>286</v>
      </c>
      <c r="AT49" s="113">
        <f t="shared" si="20"/>
        <v>0</v>
      </c>
      <c r="AU49" s="114">
        <f t="shared" si="20"/>
        <v>16</v>
      </c>
      <c r="AV49" s="113">
        <f t="shared" si="20"/>
        <v>194</v>
      </c>
      <c r="AW49" s="113">
        <f t="shared" si="20"/>
        <v>0</v>
      </c>
      <c r="AX49" s="113">
        <f t="shared" si="20"/>
        <v>186</v>
      </c>
      <c r="AY49" s="113">
        <f t="shared" si="20"/>
        <v>0</v>
      </c>
      <c r="AZ49" s="113">
        <f t="shared" si="20"/>
        <v>8</v>
      </c>
      <c r="BA49" s="112">
        <f t="shared" si="20"/>
        <v>0</v>
      </c>
      <c r="BB49" s="113">
        <f t="shared" si="20"/>
        <v>0</v>
      </c>
      <c r="BC49" s="113">
        <f t="shared" si="20"/>
        <v>0</v>
      </c>
      <c r="BD49" s="113">
        <f t="shared" si="20"/>
        <v>0</v>
      </c>
      <c r="BE49" s="222">
        <f t="shared" si="20"/>
        <v>0</v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69" s="26" customFormat="1" ht="10.5" customHeight="1" x14ac:dyDescent="0.2">
      <c r="A50" s="60"/>
      <c r="B50" s="270" t="s">
        <v>19</v>
      </c>
      <c r="C50" s="270"/>
      <c r="D50" s="270"/>
      <c r="E50" s="270"/>
      <c r="F50" s="270"/>
      <c r="G50" s="270"/>
      <c r="H50" s="270"/>
      <c r="I50" s="270"/>
      <c r="J50" s="270"/>
      <c r="K50" s="106"/>
      <c r="L50" s="106"/>
      <c r="M50" s="106"/>
      <c r="N50" s="106"/>
      <c r="O50" s="106"/>
      <c r="P50" s="106"/>
      <c r="Q50" s="61"/>
      <c r="R50" s="61"/>
      <c r="S50" s="107">
        <f>SUM(S51:S63)</f>
        <v>24</v>
      </c>
      <c r="T50" s="63"/>
      <c r="U50" s="61"/>
      <c r="V50" s="61"/>
      <c r="W50" s="61"/>
      <c r="X50" s="61"/>
      <c r="Y50" s="61"/>
      <c r="Z50" s="61"/>
      <c r="AA50" s="64"/>
      <c r="AB50" s="65"/>
      <c r="AC50" s="66"/>
      <c r="AD50" s="61"/>
      <c r="AE50" s="61"/>
      <c r="AF50" s="61"/>
      <c r="AG50" s="61"/>
      <c r="AH50" s="66"/>
      <c r="AI50" s="61"/>
      <c r="AJ50" s="61"/>
      <c r="AK50" s="67"/>
      <c r="AL50" s="65"/>
      <c r="AM50" s="66"/>
      <c r="AN50" s="61"/>
      <c r="AO50" s="61"/>
      <c r="AP50" s="61"/>
      <c r="AQ50" s="61"/>
      <c r="AR50" s="66"/>
      <c r="AS50" s="61"/>
      <c r="AT50" s="61"/>
      <c r="AU50" s="67"/>
      <c r="AV50" s="65"/>
      <c r="AW50" s="66"/>
      <c r="AX50" s="61"/>
      <c r="AY50" s="61"/>
      <c r="AZ50" s="61"/>
      <c r="BA50" s="61"/>
      <c r="BB50" s="66"/>
      <c r="BC50" s="61"/>
      <c r="BD50" s="61"/>
      <c r="BE50" s="220"/>
      <c r="BL50" s="12"/>
    </row>
    <row r="51" spans="1:69" ht="11.25" customHeight="1" x14ac:dyDescent="0.2">
      <c r="A51" s="77" t="s">
        <v>88</v>
      </c>
      <c r="B51" s="274" t="s">
        <v>89</v>
      </c>
      <c r="C51" s="274"/>
      <c r="D51" s="274"/>
      <c r="E51" s="274"/>
      <c r="F51" s="274"/>
      <c r="G51" s="274"/>
      <c r="H51" s="274"/>
      <c r="I51" s="274"/>
      <c r="J51" s="274"/>
      <c r="K51" s="78"/>
      <c r="L51" s="78"/>
      <c r="M51" s="78"/>
      <c r="N51" s="78" t="s">
        <v>59</v>
      </c>
      <c r="O51" s="78"/>
      <c r="P51" s="78"/>
      <c r="Q51" s="70">
        <f>R51+S51+T51+U51</f>
        <v>78</v>
      </c>
      <c r="R51" s="70"/>
      <c r="S51" s="71">
        <f t="shared" ref="S51:S63" si="21">AC51+AH51+AM51+AR51+AW51+BB51</f>
        <v>6</v>
      </c>
      <c r="T51" s="79">
        <f t="shared" ref="T51:T63" si="22">AF51+AK51+AP51+AU51+AZ51+BE51</f>
        <v>2</v>
      </c>
      <c r="U51" s="20">
        <f t="shared" ref="U51:U63" si="23">AD51+AI51+AN51+AS51+AX51+BC51</f>
        <v>70</v>
      </c>
      <c r="V51" s="80">
        <f t="shared" ref="V51:V63" si="24">U51-W51-Y51-X51</f>
        <v>38</v>
      </c>
      <c r="W51" s="80"/>
      <c r="X51" s="80">
        <v>32</v>
      </c>
      <c r="Y51" s="80"/>
      <c r="Z51" s="80">
        <f t="shared" ref="Z51:Z63" si="25">AE51+AJ51+AO51+AT51+AY51+BD51</f>
        <v>0</v>
      </c>
      <c r="AA51" s="81">
        <f>AC51+AH51+AM51+AR51+AW51+BB51</f>
        <v>6</v>
      </c>
      <c r="AB51" s="20">
        <f t="shared" ref="AB51:AB63" si="26">AD51+AE51+AF51</f>
        <v>0</v>
      </c>
      <c r="AC51" s="83"/>
      <c r="AD51" s="20"/>
      <c r="AE51" s="20"/>
      <c r="AF51" s="20"/>
      <c r="AG51" s="109">
        <f t="shared" ref="AG51:AG63" si="27">AI51+AJ51+AK51</f>
        <v>0</v>
      </c>
      <c r="AH51" s="83"/>
      <c r="AI51" s="20"/>
      <c r="AJ51" s="20"/>
      <c r="AK51" s="80"/>
      <c r="AL51" s="20">
        <f t="shared" ref="AL51:AL63" si="28">AN51+AO51+AP51</f>
        <v>36</v>
      </c>
      <c r="AM51" s="83"/>
      <c r="AN51" s="20">
        <v>36</v>
      </c>
      <c r="AO51" s="20"/>
      <c r="AP51" s="20"/>
      <c r="AQ51" s="109">
        <f t="shared" ref="AQ51:AQ63" si="29">AS51+AT51+AU51</f>
        <v>36</v>
      </c>
      <c r="AR51" s="83">
        <v>6</v>
      </c>
      <c r="AS51" s="20">
        <v>34</v>
      </c>
      <c r="AT51" s="20"/>
      <c r="AU51" s="80">
        <v>2</v>
      </c>
      <c r="AV51" s="20">
        <f t="shared" ref="AV51:AV63" si="30">AX51+AY51+AZ51</f>
        <v>0</v>
      </c>
      <c r="AW51" s="83"/>
      <c r="AX51" s="20"/>
      <c r="AY51" s="20"/>
      <c r="AZ51" s="20"/>
      <c r="BA51" s="109">
        <f t="shared" ref="BA51:BA63" si="31">BC51+BD51+BE51</f>
        <v>0</v>
      </c>
      <c r="BB51" s="83"/>
      <c r="BC51" s="20"/>
      <c r="BD51" s="20"/>
      <c r="BE51" s="221"/>
      <c r="BF51" s="26"/>
      <c r="BG51" s="26"/>
      <c r="BH51" s="26"/>
      <c r="BI51" s="26"/>
      <c r="BJ51" s="26"/>
      <c r="BK51" s="26"/>
      <c r="BM51" s="26"/>
      <c r="BN51" s="26"/>
      <c r="BO51" s="26"/>
      <c r="BP51" s="26"/>
      <c r="BQ51" s="26"/>
    </row>
    <row r="52" spans="1:69" ht="11.25" customHeight="1" x14ac:dyDescent="0.2">
      <c r="A52" s="77" t="s">
        <v>90</v>
      </c>
      <c r="B52" s="276" t="s">
        <v>91</v>
      </c>
      <c r="C52" s="276"/>
      <c r="D52" s="276"/>
      <c r="E52" s="276"/>
      <c r="F52" s="276"/>
      <c r="G52" s="276"/>
      <c r="H52" s="276"/>
      <c r="I52" s="276"/>
      <c r="J52" s="276"/>
      <c r="K52" s="78"/>
      <c r="L52" s="78"/>
      <c r="M52" s="78"/>
      <c r="N52" s="78" t="s">
        <v>61</v>
      </c>
      <c r="O52" s="78"/>
      <c r="P52" s="78"/>
      <c r="Q52" s="70">
        <f t="shared" ref="Q52:Q63" si="32">R52+S52+T52+U52</f>
        <v>36</v>
      </c>
      <c r="R52" s="70"/>
      <c r="S52" s="71">
        <f t="shared" si="21"/>
        <v>0</v>
      </c>
      <c r="T52" s="79">
        <f t="shared" si="22"/>
        <v>2</v>
      </c>
      <c r="U52" s="20">
        <f t="shared" si="23"/>
        <v>34</v>
      </c>
      <c r="V52" s="80">
        <f t="shared" si="24"/>
        <v>16</v>
      </c>
      <c r="W52" s="80"/>
      <c r="X52" s="80">
        <v>18</v>
      </c>
      <c r="Y52" s="80"/>
      <c r="Z52" s="80">
        <f t="shared" si="25"/>
        <v>0</v>
      </c>
      <c r="AA52" s="81"/>
      <c r="AB52" s="20">
        <f t="shared" si="26"/>
        <v>0</v>
      </c>
      <c r="AC52" s="83"/>
      <c r="AD52" s="20"/>
      <c r="AE52" s="20"/>
      <c r="AF52" s="20"/>
      <c r="AG52" s="109">
        <f t="shared" si="27"/>
        <v>0</v>
      </c>
      <c r="AH52" s="83"/>
      <c r="AI52" s="20"/>
      <c r="AJ52" s="20"/>
      <c r="AK52" s="80"/>
      <c r="AL52" s="20">
        <f t="shared" si="28"/>
        <v>0</v>
      </c>
      <c r="AM52" s="83"/>
      <c r="AN52" s="20"/>
      <c r="AO52" s="20"/>
      <c r="AP52" s="20"/>
      <c r="AQ52" s="109">
        <f t="shared" si="29"/>
        <v>36</v>
      </c>
      <c r="AR52" s="83"/>
      <c r="AS52" s="20">
        <v>34</v>
      </c>
      <c r="AT52" s="20"/>
      <c r="AU52" s="80">
        <v>2</v>
      </c>
      <c r="AV52" s="20">
        <f t="shared" si="30"/>
        <v>0</v>
      </c>
      <c r="AW52" s="83"/>
      <c r="AX52" s="20"/>
      <c r="AY52" s="20"/>
      <c r="AZ52" s="20"/>
      <c r="BA52" s="109">
        <f t="shared" si="31"/>
        <v>0</v>
      </c>
      <c r="BB52" s="83"/>
      <c r="BC52" s="20"/>
      <c r="BD52" s="20"/>
      <c r="BE52" s="221"/>
      <c r="BF52" s="26"/>
      <c r="BG52" s="26"/>
      <c r="BH52" s="26"/>
      <c r="BI52" s="26"/>
      <c r="BJ52" s="26"/>
      <c r="BK52" s="26"/>
      <c r="BM52" s="26"/>
      <c r="BN52" s="26"/>
      <c r="BO52" s="26"/>
      <c r="BP52" s="26"/>
      <c r="BQ52" s="26"/>
    </row>
    <row r="53" spans="1:69" ht="11.25" customHeight="1" x14ac:dyDescent="0.2">
      <c r="A53" s="77" t="s">
        <v>92</v>
      </c>
      <c r="B53" s="276" t="s">
        <v>93</v>
      </c>
      <c r="C53" s="276"/>
      <c r="D53" s="276"/>
      <c r="E53" s="276"/>
      <c r="F53" s="276"/>
      <c r="G53" s="276"/>
      <c r="H53" s="276"/>
      <c r="I53" s="276"/>
      <c r="J53" s="276"/>
      <c r="K53" s="78"/>
      <c r="L53" s="78"/>
      <c r="M53" s="78"/>
      <c r="N53" s="78" t="s">
        <v>61</v>
      </c>
      <c r="O53" s="78"/>
      <c r="P53" s="78"/>
      <c r="Q53" s="70">
        <f t="shared" si="32"/>
        <v>36</v>
      </c>
      <c r="R53" s="70"/>
      <c r="S53" s="71">
        <f t="shared" si="21"/>
        <v>0</v>
      </c>
      <c r="T53" s="79">
        <f t="shared" si="22"/>
        <v>2</v>
      </c>
      <c r="U53" s="20">
        <f t="shared" si="23"/>
        <v>34</v>
      </c>
      <c r="V53" s="80">
        <f t="shared" si="24"/>
        <v>18</v>
      </c>
      <c r="W53" s="80"/>
      <c r="X53" s="80">
        <v>16</v>
      </c>
      <c r="Y53" s="80"/>
      <c r="Z53" s="80">
        <f t="shared" si="25"/>
        <v>0</v>
      </c>
      <c r="AA53" s="81"/>
      <c r="AB53" s="20">
        <f t="shared" si="26"/>
        <v>0</v>
      </c>
      <c r="AC53" s="83"/>
      <c r="AD53" s="20"/>
      <c r="AE53" s="20"/>
      <c r="AF53" s="20"/>
      <c r="AG53" s="109">
        <f t="shared" si="27"/>
        <v>0</v>
      </c>
      <c r="AH53" s="83"/>
      <c r="AI53" s="20"/>
      <c r="AJ53" s="20"/>
      <c r="AK53" s="80"/>
      <c r="AL53" s="20">
        <f t="shared" si="28"/>
        <v>0</v>
      </c>
      <c r="AM53" s="83"/>
      <c r="AN53" s="20"/>
      <c r="AO53" s="20"/>
      <c r="AP53" s="20"/>
      <c r="AQ53" s="109">
        <f t="shared" si="29"/>
        <v>36</v>
      </c>
      <c r="AR53" s="83"/>
      <c r="AS53" s="20">
        <v>34</v>
      </c>
      <c r="AT53" s="20"/>
      <c r="AU53" s="80">
        <v>2</v>
      </c>
      <c r="AV53" s="20">
        <f t="shared" si="30"/>
        <v>0</v>
      </c>
      <c r="AW53" s="83"/>
      <c r="AX53" s="20"/>
      <c r="AY53" s="20"/>
      <c r="AZ53" s="20"/>
      <c r="BA53" s="109">
        <f t="shared" si="31"/>
        <v>0</v>
      </c>
      <c r="BB53" s="83"/>
      <c r="BC53" s="20"/>
      <c r="BD53" s="20"/>
      <c r="BE53" s="221"/>
      <c r="BF53" s="26"/>
      <c r="BG53" s="26"/>
      <c r="BH53" s="26"/>
      <c r="BI53" s="26"/>
      <c r="BJ53" s="26"/>
      <c r="BK53" s="26"/>
      <c r="BM53" s="26"/>
      <c r="BN53" s="26"/>
      <c r="BO53" s="26"/>
      <c r="BP53" s="26"/>
      <c r="BQ53" s="26"/>
    </row>
    <row r="54" spans="1:69" ht="11.25" customHeight="1" x14ac:dyDescent="0.2">
      <c r="A54" s="77" t="s">
        <v>94</v>
      </c>
      <c r="B54" s="276" t="s">
        <v>95</v>
      </c>
      <c r="C54" s="276"/>
      <c r="D54" s="276"/>
      <c r="E54" s="276"/>
      <c r="F54" s="276"/>
      <c r="G54" s="276"/>
      <c r="H54" s="276"/>
      <c r="I54" s="276"/>
      <c r="J54" s="276"/>
      <c r="K54" s="78"/>
      <c r="L54" s="78"/>
      <c r="M54" s="78"/>
      <c r="N54" s="78" t="s">
        <v>61</v>
      </c>
      <c r="O54" s="78"/>
      <c r="P54" s="78"/>
      <c r="Q54" s="70">
        <f t="shared" si="32"/>
        <v>72</v>
      </c>
      <c r="R54" s="70"/>
      <c r="S54" s="71">
        <f t="shared" si="21"/>
        <v>0</v>
      </c>
      <c r="T54" s="79">
        <f t="shared" si="22"/>
        <v>2</v>
      </c>
      <c r="U54" s="20">
        <f t="shared" si="23"/>
        <v>70</v>
      </c>
      <c r="V54" s="80">
        <f t="shared" si="24"/>
        <v>2</v>
      </c>
      <c r="W54" s="80"/>
      <c r="X54" s="80">
        <v>68</v>
      </c>
      <c r="Y54" s="80"/>
      <c r="Z54" s="80">
        <f t="shared" si="25"/>
        <v>0</v>
      </c>
      <c r="AA54" s="81"/>
      <c r="AB54" s="20">
        <f t="shared" si="26"/>
        <v>0</v>
      </c>
      <c r="AC54" s="83"/>
      <c r="AD54" s="20"/>
      <c r="AE54" s="20"/>
      <c r="AF54" s="20"/>
      <c r="AG54" s="109">
        <f t="shared" si="27"/>
        <v>0</v>
      </c>
      <c r="AH54" s="83"/>
      <c r="AI54" s="20"/>
      <c r="AJ54" s="20"/>
      <c r="AK54" s="80"/>
      <c r="AL54" s="20">
        <f t="shared" si="28"/>
        <v>36</v>
      </c>
      <c r="AM54" s="83"/>
      <c r="AN54" s="20">
        <v>36</v>
      </c>
      <c r="AO54" s="20"/>
      <c r="AP54" s="20"/>
      <c r="AQ54" s="109">
        <f t="shared" si="29"/>
        <v>36</v>
      </c>
      <c r="AR54" s="83"/>
      <c r="AS54" s="20">
        <v>34</v>
      </c>
      <c r="AT54" s="20"/>
      <c r="AU54" s="80">
        <v>2</v>
      </c>
      <c r="AV54" s="20">
        <f t="shared" si="30"/>
        <v>0</v>
      </c>
      <c r="AW54" s="83"/>
      <c r="AX54" s="20"/>
      <c r="AY54" s="20"/>
      <c r="AZ54" s="20"/>
      <c r="BA54" s="109">
        <f t="shared" si="31"/>
        <v>0</v>
      </c>
      <c r="BB54" s="83"/>
      <c r="BC54" s="20"/>
      <c r="BD54" s="20"/>
      <c r="BE54" s="221"/>
      <c r="BF54" s="26"/>
      <c r="BG54" s="26"/>
      <c r="BH54" s="26"/>
      <c r="BI54" s="26"/>
      <c r="BJ54" s="26"/>
      <c r="BK54" s="26"/>
      <c r="BM54" s="26"/>
      <c r="BN54" s="26"/>
      <c r="BO54" s="26"/>
      <c r="BP54" s="26"/>
      <c r="BQ54" s="26"/>
    </row>
    <row r="55" spans="1:69" ht="11.25" customHeight="1" x14ac:dyDescent="0.2">
      <c r="A55" s="77" t="s">
        <v>96</v>
      </c>
      <c r="B55" s="274" t="s">
        <v>97</v>
      </c>
      <c r="C55" s="274"/>
      <c r="D55" s="274"/>
      <c r="E55" s="274"/>
      <c r="F55" s="274"/>
      <c r="G55" s="274"/>
      <c r="H55" s="274"/>
      <c r="I55" s="274"/>
      <c r="J55" s="274"/>
      <c r="K55" s="78"/>
      <c r="L55" s="78"/>
      <c r="M55" s="78" t="s">
        <v>59</v>
      </c>
      <c r="N55" s="78"/>
      <c r="O55" s="78"/>
      <c r="P55" s="78"/>
      <c r="Q55" s="70">
        <f t="shared" si="32"/>
        <v>50</v>
      </c>
      <c r="R55" s="70">
        <v>6</v>
      </c>
      <c r="S55" s="71">
        <f t="shared" si="21"/>
        <v>6</v>
      </c>
      <c r="T55" s="79">
        <f t="shared" si="22"/>
        <v>2</v>
      </c>
      <c r="U55" s="20">
        <f t="shared" si="23"/>
        <v>36</v>
      </c>
      <c r="V55" s="80">
        <f t="shared" si="24"/>
        <v>22</v>
      </c>
      <c r="W55" s="80">
        <v>8</v>
      </c>
      <c r="X55" s="80">
        <v>6</v>
      </c>
      <c r="Y55" s="80"/>
      <c r="Z55" s="80">
        <f t="shared" si="25"/>
        <v>0</v>
      </c>
      <c r="AA55" s="81">
        <f t="shared" ref="AA55:AA60" si="33">AC55+AH55+AM55+AR55+AW55+BB55</f>
        <v>6</v>
      </c>
      <c r="AB55" s="82">
        <f t="shared" si="26"/>
        <v>0</v>
      </c>
      <c r="AC55" s="83"/>
      <c r="AD55" s="20"/>
      <c r="AE55" s="20"/>
      <c r="AF55" s="20"/>
      <c r="AG55" s="88">
        <f t="shared" si="27"/>
        <v>0</v>
      </c>
      <c r="AH55" s="83"/>
      <c r="AI55" s="20"/>
      <c r="AJ55" s="20"/>
      <c r="AK55" s="80"/>
      <c r="AL55" s="82">
        <f t="shared" si="28"/>
        <v>38</v>
      </c>
      <c r="AM55" s="83">
        <v>6</v>
      </c>
      <c r="AN55" s="20">
        <v>36</v>
      </c>
      <c r="AO55" s="20"/>
      <c r="AP55" s="20">
        <v>2</v>
      </c>
      <c r="AQ55" s="88">
        <f t="shared" si="29"/>
        <v>0</v>
      </c>
      <c r="AR55" s="83"/>
      <c r="AS55" s="20"/>
      <c r="AT55" s="20"/>
      <c r="AU55" s="80"/>
      <c r="AV55" s="82">
        <f t="shared" si="30"/>
        <v>0</v>
      </c>
      <c r="AW55" s="83"/>
      <c r="AX55" s="20"/>
      <c r="AY55" s="20"/>
      <c r="AZ55" s="20"/>
      <c r="BA55" s="88">
        <f t="shared" si="31"/>
        <v>0</v>
      </c>
      <c r="BB55" s="83"/>
      <c r="BC55" s="20"/>
      <c r="BD55" s="20"/>
      <c r="BE55" s="221"/>
      <c r="BF55" s="26"/>
      <c r="BG55" s="26"/>
      <c r="BH55" s="26"/>
      <c r="BI55" s="26"/>
      <c r="BJ55" s="26"/>
      <c r="BK55" s="26"/>
      <c r="BM55" s="26"/>
      <c r="BN55" s="26"/>
      <c r="BO55" s="26"/>
      <c r="BP55" s="26"/>
      <c r="BQ55" s="26"/>
    </row>
    <row r="56" spans="1:69" ht="11.25" customHeight="1" x14ac:dyDescent="0.2">
      <c r="A56" s="77" t="s">
        <v>98</v>
      </c>
      <c r="B56" s="274" t="s">
        <v>99</v>
      </c>
      <c r="C56" s="274"/>
      <c r="D56" s="274"/>
      <c r="E56" s="274"/>
      <c r="F56" s="274"/>
      <c r="G56" s="274"/>
      <c r="H56" s="274"/>
      <c r="I56" s="274"/>
      <c r="J56" s="274"/>
      <c r="K56" s="78"/>
      <c r="L56" s="78"/>
      <c r="M56" s="78"/>
      <c r="N56" s="78" t="s">
        <v>61</v>
      </c>
      <c r="O56" s="78"/>
      <c r="P56" s="78"/>
      <c r="Q56" s="70">
        <f t="shared" si="32"/>
        <v>36</v>
      </c>
      <c r="R56" s="70"/>
      <c r="S56" s="71">
        <f t="shared" si="21"/>
        <v>0</v>
      </c>
      <c r="T56" s="79">
        <f t="shared" si="22"/>
        <v>2</v>
      </c>
      <c r="U56" s="20">
        <f t="shared" si="23"/>
        <v>34</v>
      </c>
      <c r="V56" s="80">
        <f t="shared" si="24"/>
        <v>16</v>
      </c>
      <c r="W56" s="80"/>
      <c r="X56" s="80">
        <v>18</v>
      </c>
      <c r="Y56" s="80"/>
      <c r="Z56" s="80">
        <f t="shared" si="25"/>
        <v>0</v>
      </c>
      <c r="AA56" s="81">
        <f t="shared" si="33"/>
        <v>0</v>
      </c>
      <c r="AB56" s="82">
        <f t="shared" si="26"/>
        <v>0</v>
      </c>
      <c r="AC56" s="83"/>
      <c r="AD56" s="20"/>
      <c r="AE56" s="20"/>
      <c r="AF56" s="20"/>
      <c r="AG56" s="88">
        <f t="shared" si="27"/>
        <v>0</v>
      </c>
      <c r="AH56" s="83"/>
      <c r="AI56" s="20"/>
      <c r="AJ56" s="20"/>
      <c r="AK56" s="80"/>
      <c r="AL56" s="82">
        <f t="shared" si="28"/>
        <v>0</v>
      </c>
      <c r="AM56" s="83"/>
      <c r="AN56" s="20"/>
      <c r="AO56" s="20"/>
      <c r="AP56" s="20"/>
      <c r="AQ56" s="88">
        <f t="shared" si="29"/>
        <v>36</v>
      </c>
      <c r="AR56" s="83"/>
      <c r="AS56" s="20">
        <v>34</v>
      </c>
      <c r="AT56" s="20"/>
      <c r="AU56" s="80">
        <v>2</v>
      </c>
      <c r="AV56" s="82">
        <f t="shared" si="30"/>
        <v>0</v>
      </c>
      <c r="AW56" s="83"/>
      <c r="AX56" s="20"/>
      <c r="AY56" s="20"/>
      <c r="AZ56" s="20"/>
      <c r="BA56" s="88">
        <f t="shared" si="31"/>
        <v>0</v>
      </c>
      <c r="BB56" s="83"/>
      <c r="BC56" s="20"/>
      <c r="BD56" s="20"/>
      <c r="BE56" s="221"/>
      <c r="BF56" s="26"/>
      <c r="BG56" s="26"/>
      <c r="BH56" s="26"/>
      <c r="BI56" s="26"/>
      <c r="BJ56" s="26"/>
      <c r="BK56" s="26"/>
      <c r="BM56" s="26"/>
      <c r="BN56" s="26"/>
      <c r="BO56" s="26"/>
      <c r="BP56" s="26"/>
      <c r="BQ56" s="26"/>
    </row>
    <row r="57" spans="1:69" ht="11.25" customHeight="1" x14ac:dyDescent="0.2">
      <c r="A57" s="77" t="s">
        <v>100</v>
      </c>
      <c r="B57" s="274" t="s">
        <v>102</v>
      </c>
      <c r="C57" s="274"/>
      <c r="D57" s="274"/>
      <c r="E57" s="274"/>
      <c r="F57" s="274"/>
      <c r="G57" s="274"/>
      <c r="H57" s="274"/>
      <c r="I57" s="274"/>
      <c r="J57" s="274"/>
      <c r="K57" s="78"/>
      <c r="L57" s="78"/>
      <c r="M57" s="78"/>
      <c r="N57" s="78"/>
      <c r="O57" s="78" t="s">
        <v>61</v>
      </c>
      <c r="P57" s="78"/>
      <c r="Q57" s="70">
        <f t="shared" si="32"/>
        <v>38</v>
      </c>
      <c r="R57" s="70"/>
      <c r="S57" s="71">
        <f t="shared" si="21"/>
        <v>0</v>
      </c>
      <c r="T57" s="79">
        <f t="shared" si="22"/>
        <v>2</v>
      </c>
      <c r="U57" s="20">
        <f t="shared" si="23"/>
        <v>36</v>
      </c>
      <c r="V57" s="80">
        <f t="shared" si="24"/>
        <v>32</v>
      </c>
      <c r="W57" s="80"/>
      <c r="X57" s="80">
        <v>4</v>
      </c>
      <c r="Y57" s="80"/>
      <c r="Z57" s="80">
        <f t="shared" si="25"/>
        <v>0</v>
      </c>
      <c r="AA57" s="81">
        <f t="shared" si="33"/>
        <v>0</v>
      </c>
      <c r="AB57" s="82">
        <f t="shared" si="26"/>
        <v>0</v>
      </c>
      <c r="AC57" s="83"/>
      <c r="AD57" s="20"/>
      <c r="AE57" s="20"/>
      <c r="AF57" s="20"/>
      <c r="AG57" s="88">
        <f t="shared" si="27"/>
        <v>0</v>
      </c>
      <c r="AH57" s="83"/>
      <c r="AI57" s="20"/>
      <c r="AJ57" s="20"/>
      <c r="AK57" s="80"/>
      <c r="AL57" s="82">
        <f t="shared" si="28"/>
        <v>0</v>
      </c>
      <c r="AM57" s="83"/>
      <c r="AN57" s="20"/>
      <c r="AO57" s="20"/>
      <c r="AP57" s="20"/>
      <c r="AQ57" s="88">
        <f t="shared" si="29"/>
        <v>0</v>
      </c>
      <c r="AR57" s="83"/>
      <c r="AS57" s="20"/>
      <c r="AT57" s="20"/>
      <c r="AU57" s="80"/>
      <c r="AV57" s="82">
        <f t="shared" si="30"/>
        <v>38</v>
      </c>
      <c r="AW57" s="83"/>
      <c r="AX57" s="20">
        <v>36</v>
      </c>
      <c r="AY57" s="20"/>
      <c r="AZ57" s="20">
        <v>2</v>
      </c>
      <c r="BA57" s="88">
        <f t="shared" si="31"/>
        <v>0</v>
      </c>
      <c r="BB57" s="83"/>
      <c r="BC57" s="20"/>
      <c r="BD57" s="20"/>
      <c r="BE57" s="221"/>
      <c r="BF57" s="26"/>
      <c r="BG57" s="26"/>
      <c r="BH57" s="26"/>
      <c r="BI57" s="26"/>
      <c r="BJ57" s="26"/>
      <c r="BK57" s="26"/>
      <c r="BM57" s="26"/>
      <c r="BN57" s="26"/>
      <c r="BO57" s="26"/>
      <c r="BP57" s="26"/>
      <c r="BQ57" s="26"/>
    </row>
    <row r="58" spans="1:69" ht="11.25" customHeight="1" x14ac:dyDescent="0.2">
      <c r="A58" s="77" t="s">
        <v>101</v>
      </c>
      <c r="B58" s="274" t="s">
        <v>104</v>
      </c>
      <c r="C58" s="274"/>
      <c r="D58" s="274"/>
      <c r="E58" s="274"/>
      <c r="F58" s="274"/>
      <c r="G58" s="274"/>
      <c r="H58" s="274"/>
      <c r="I58" s="274"/>
      <c r="J58" s="274"/>
      <c r="K58" s="78"/>
      <c r="L58" s="78"/>
      <c r="M58" s="78"/>
      <c r="N58" s="78"/>
      <c r="O58" s="78" t="s">
        <v>61</v>
      </c>
      <c r="P58" s="78"/>
      <c r="Q58" s="70">
        <f t="shared" si="32"/>
        <v>50</v>
      </c>
      <c r="R58" s="70"/>
      <c r="S58" s="71">
        <f t="shared" si="21"/>
        <v>0</v>
      </c>
      <c r="T58" s="79">
        <f t="shared" si="22"/>
        <v>2</v>
      </c>
      <c r="U58" s="20">
        <f t="shared" si="23"/>
        <v>48</v>
      </c>
      <c r="V58" s="80">
        <f t="shared" si="24"/>
        <v>22</v>
      </c>
      <c r="W58" s="80"/>
      <c r="X58" s="80">
        <v>26</v>
      </c>
      <c r="Y58" s="80"/>
      <c r="Z58" s="80">
        <f t="shared" si="25"/>
        <v>0</v>
      </c>
      <c r="AA58" s="81">
        <f t="shared" si="33"/>
        <v>0</v>
      </c>
      <c r="AB58" s="82">
        <f t="shared" si="26"/>
        <v>0</v>
      </c>
      <c r="AC58" s="83"/>
      <c r="AD58" s="20"/>
      <c r="AE58" s="20"/>
      <c r="AF58" s="20"/>
      <c r="AG58" s="88">
        <f t="shared" si="27"/>
        <v>0</v>
      </c>
      <c r="AH58" s="83"/>
      <c r="AI58" s="20"/>
      <c r="AJ58" s="20"/>
      <c r="AK58" s="80"/>
      <c r="AL58" s="82">
        <f t="shared" si="28"/>
        <v>0</v>
      </c>
      <c r="AM58" s="83"/>
      <c r="AN58" s="20"/>
      <c r="AO58" s="20"/>
      <c r="AP58" s="20"/>
      <c r="AQ58" s="88">
        <f t="shared" si="29"/>
        <v>0</v>
      </c>
      <c r="AR58" s="83"/>
      <c r="AS58" s="20"/>
      <c r="AT58" s="20"/>
      <c r="AU58" s="80"/>
      <c r="AV58" s="82">
        <f t="shared" si="30"/>
        <v>50</v>
      </c>
      <c r="AW58" s="83"/>
      <c r="AX58" s="20">
        <v>48</v>
      </c>
      <c r="AY58" s="20"/>
      <c r="AZ58" s="20">
        <v>2</v>
      </c>
      <c r="BA58" s="88">
        <f t="shared" si="31"/>
        <v>0</v>
      </c>
      <c r="BB58" s="83"/>
      <c r="BC58" s="20"/>
      <c r="BD58" s="20"/>
      <c r="BE58" s="221"/>
    </row>
    <row r="59" spans="1:69" ht="11.25" customHeight="1" x14ac:dyDescent="0.2">
      <c r="A59" s="77" t="s">
        <v>103</v>
      </c>
      <c r="B59" s="274" t="s">
        <v>106</v>
      </c>
      <c r="C59" s="274"/>
      <c r="D59" s="274"/>
      <c r="E59" s="274"/>
      <c r="F59" s="274"/>
      <c r="G59" s="274"/>
      <c r="H59" s="274"/>
      <c r="I59" s="274"/>
      <c r="J59" s="274"/>
      <c r="K59" s="78"/>
      <c r="L59" s="78"/>
      <c r="M59" s="78"/>
      <c r="N59" s="78"/>
      <c r="O59" s="78" t="s">
        <v>61</v>
      </c>
      <c r="P59" s="78"/>
      <c r="Q59" s="70">
        <f t="shared" si="32"/>
        <v>38</v>
      </c>
      <c r="R59" s="70"/>
      <c r="S59" s="71">
        <f t="shared" si="21"/>
        <v>0</v>
      </c>
      <c r="T59" s="79">
        <f t="shared" si="22"/>
        <v>2</v>
      </c>
      <c r="U59" s="20">
        <f t="shared" si="23"/>
        <v>36</v>
      </c>
      <c r="V59" s="80">
        <f t="shared" si="24"/>
        <v>18</v>
      </c>
      <c r="W59" s="80"/>
      <c r="X59" s="80">
        <v>18</v>
      </c>
      <c r="Y59" s="80"/>
      <c r="Z59" s="80">
        <f t="shared" si="25"/>
        <v>0</v>
      </c>
      <c r="AA59" s="81">
        <f t="shared" si="33"/>
        <v>0</v>
      </c>
      <c r="AB59" s="82">
        <f t="shared" si="26"/>
        <v>0</v>
      </c>
      <c r="AC59" s="83"/>
      <c r="AD59" s="20"/>
      <c r="AE59" s="20"/>
      <c r="AF59" s="20"/>
      <c r="AG59" s="88">
        <f t="shared" si="27"/>
        <v>0</v>
      </c>
      <c r="AH59" s="83"/>
      <c r="AI59" s="20"/>
      <c r="AJ59" s="20"/>
      <c r="AK59" s="80"/>
      <c r="AL59" s="82">
        <f t="shared" si="28"/>
        <v>0</v>
      </c>
      <c r="AM59" s="83"/>
      <c r="AN59" s="20"/>
      <c r="AO59" s="20"/>
      <c r="AP59" s="20"/>
      <c r="AQ59" s="88">
        <f t="shared" si="29"/>
        <v>0</v>
      </c>
      <c r="AR59" s="83"/>
      <c r="AS59" s="20"/>
      <c r="AT59" s="20"/>
      <c r="AU59" s="80"/>
      <c r="AV59" s="82">
        <f t="shared" si="30"/>
        <v>38</v>
      </c>
      <c r="AW59" s="83"/>
      <c r="AX59" s="20">
        <v>36</v>
      </c>
      <c r="AY59" s="20"/>
      <c r="AZ59" s="20">
        <v>2</v>
      </c>
      <c r="BA59" s="88">
        <f t="shared" si="31"/>
        <v>0</v>
      </c>
      <c r="BB59" s="83"/>
      <c r="BC59" s="20"/>
      <c r="BD59" s="20"/>
      <c r="BE59" s="221"/>
      <c r="BF59" s="26"/>
      <c r="BG59" s="26"/>
      <c r="BH59" s="26"/>
      <c r="BI59" s="26"/>
      <c r="BJ59" s="26"/>
      <c r="BK59" s="26"/>
      <c r="BM59" s="26"/>
      <c r="BN59" s="26"/>
      <c r="BO59" s="26"/>
      <c r="BP59" s="26"/>
      <c r="BQ59" s="26"/>
    </row>
    <row r="60" spans="1:69" ht="10.5" customHeight="1" x14ac:dyDescent="0.2">
      <c r="A60" s="77" t="s">
        <v>105</v>
      </c>
      <c r="B60" s="274" t="s">
        <v>109</v>
      </c>
      <c r="C60" s="274"/>
      <c r="D60" s="274"/>
      <c r="E60" s="274"/>
      <c r="F60" s="274"/>
      <c r="G60" s="274"/>
      <c r="H60" s="274"/>
      <c r="I60" s="274"/>
      <c r="J60" s="274"/>
      <c r="K60" s="78"/>
      <c r="L60" s="78"/>
      <c r="M60" s="78"/>
      <c r="N60" s="78" t="s">
        <v>59</v>
      </c>
      <c r="O60" s="78"/>
      <c r="P60" s="78"/>
      <c r="Q60" s="70">
        <f t="shared" si="32"/>
        <v>78</v>
      </c>
      <c r="R60" s="70"/>
      <c r="S60" s="71">
        <f t="shared" si="21"/>
        <v>6</v>
      </c>
      <c r="T60" s="79">
        <f t="shared" si="22"/>
        <v>2</v>
      </c>
      <c r="U60" s="20">
        <f t="shared" si="23"/>
        <v>70</v>
      </c>
      <c r="V60" s="80">
        <f t="shared" si="24"/>
        <v>38</v>
      </c>
      <c r="W60" s="80"/>
      <c r="X60" s="80">
        <v>32</v>
      </c>
      <c r="Y60" s="80"/>
      <c r="Z60" s="80">
        <f t="shared" si="25"/>
        <v>0</v>
      </c>
      <c r="AA60" s="81">
        <f t="shared" si="33"/>
        <v>6</v>
      </c>
      <c r="AB60" s="82">
        <f t="shared" si="26"/>
        <v>0</v>
      </c>
      <c r="AC60" s="83"/>
      <c r="AD60" s="20"/>
      <c r="AE60" s="20"/>
      <c r="AF60" s="20"/>
      <c r="AG60" s="88">
        <f t="shared" si="27"/>
        <v>0</v>
      </c>
      <c r="AH60" s="83"/>
      <c r="AI60" s="20"/>
      <c r="AJ60" s="20"/>
      <c r="AK60" s="80"/>
      <c r="AL60" s="82">
        <f t="shared" si="28"/>
        <v>36</v>
      </c>
      <c r="AM60" s="83"/>
      <c r="AN60" s="20">
        <v>36</v>
      </c>
      <c r="AO60" s="20"/>
      <c r="AP60" s="20"/>
      <c r="AQ60" s="88">
        <f t="shared" si="29"/>
        <v>36</v>
      </c>
      <c r="AR60" s="83">
        <v>6</v>
      </c>
      <c r="AS60" s="20">
        <v>34</v>
      </c>
      <c r="AT60" s="20"/>
      <c r="AU60" s="80">
        <v>2</v>
      </c>
      <c r="AV60" s="82">
        <f t="shared" si="30"/>
        <v>0</v>
      </c>
      <c r="AW60" s="83"/>
      <c r="AX60" s="20"/>
      <c r="AY60" s="20"/>
      <c r="AZ60" s="20"/>
      <c r="BA60" s="88">
        <f t="shared" si="31"/>
        <v>0</v>
      </c>
      <c r="BB60" s="83"/>
      <c r="BC60" s="20"/>
      <c r="BD60" s="20"/>
      <c r="BE60" s="221"/>
      <c r="BF60" s="26"/>
      <c r="BG60" s="26"/>
      <c r="BH60" s="26"/>
      <c r="BI60" s="26"/>
      <c r="BJ60" s="26"/>
      <c r="BK60" s="26"/>
      <c r="BM60" s="26"/>
      <c r="BN60" s="26"/>
      <c r="BO60" s="26"/>
      <c r="BP60" s="26"/>
      <c r="BQ60" s="26"/>
    </row>
    <row r="61" spans="1:69" ht="11.25" customHeight="1" x14ac:dyDescent="0.2">
      <c r="A61" s="77" t="s">
        <v>107</v>
      </c>
      <c r="B61" s="274" t="s">
        <v>111</v>
      </c>
      <c r="C61" s="274"/>
      <c r="D61" s="274"/>
      <c r="E61" s="274"/>
      <c r="F61" s="274"/>
      <c r="G61" s="274"/>
      <c r="H61" s="274"/>
      <c r="I61" s="274"/>
      <c r="J61" s="274"/>
      <c r="K61" s="78"/>
      <c r="L61" s="78"/>
      <c r="M61" s="78"/>
      <c r="N61" s="78" t="s">
        <v>59</v>
      </c>
      <c r="O61" s="78"/>
      <c r="P61" s="78"/>
      <c r="Q61" s="70">
        <f t="shared" si="32"/>
        <v>78</v>
      </c>
      <c r="R61" s="70"/>
      <c r="S61" s="71">
        <f t="shared" si="21"/>
        <v>6</v>
      </c>
      <c r="T61" s="79">
        <f t="shared" si="22"/>
        <v>2</v>
      </c>
      <c r="U61" s="20">
        <f t="shared" si="23"/>
        <v>70</v>
      </c>
      <c r="V61" s="80">
        <f t="shared" si="24"/>
        <v>38</v>
      </c>
      <c r="W61" s="80"/>
      <c r="X61" s="80">
        <v>32</v>
      </c>
      <c r="Y61" s="80"/>
      <c r="Z61" s="80">
        <f t="shared" si="25"/>
        <v>0</v>
      </c>
      <c r="AA61" s="81"/>
      <c r="AB61" s="82">
        <f t="shared" si="26"/>
        <v>0</v>
      </c>
      <c r="AC61" s="83"/>
      <c r="AD61" s="20"/>
      <c r="AE61" s="20"/>
      <c r="AF61" s="20"/>
      <c r="AG61" s="88">
        <f t="shared" si="27"/>
        <v>0</v>
      </c>
      <c r="AH61" s="83"/>
      <c r="AI61" s="20"/>
      <c r="AJ61" s="20"/>
      <c r="AK61" s="80"/>
      <c r="AL61" s="82">
        <f t="shared" si="28"/>
        <v>36</v>
      </c>
      <c r="AM61" s="83"/>
      <c r="AN61" s="20">
        <v>36</v>
      </c>
      <c r="AO61" s="20"/>
      <c r="AP61" s="20"/>
      <c r="AQ61" s="88">
        <f t="shared" si="29"/>
        <v>36</v>
      </c>
      <c r="AR61" s="83">
        <v>6</v>
      </c>
      <c r="AS61" s="20">
        <v>34</v>
      </c>
      <c r="AT61" s="20"/>
      <c r="AU61" s="80">
        <v>2</v>
      </c>
      <c r="AV61" s="82">
        <f t="shared" si="30"/>
        <v>0</v>
      </c>
      <c r="AW61" s="83"/>
      <c r="AX61" s="20"/>
      <c r="AY61" s="20"/>
      <c r="AZ61" s="20"/>
      <c r="BA61" s="88">
        <f t="shared" si="31"/>
        <v>0</v>
      </c>
      <c r="BB61" s="83"/>
      <c r="BC61" s="20"/>
      <c r="BD61" s="20"/>
      <c r="BE61" s="221"/>
      <c r="BF61" s="26"/>
      <c r="BG61" s="26"/>
      <c r="BH61" s="26"/>
      <c r="BI61" s="26"/>
      <c r="BJ61" s="26"/>
      <c r="BK61" s="26"/>
      <c r="BM61" s="26"/>
      <c r="BN61" s="26"/>
      <c r="BO61" s="26"/>
      <c r="BP61" s="26"/>
      <c r="BQ61" s="26"/>
    </row>
    <row r="62" spans="1:69" ht="11.25" customHeight="1" x14ac:dyDescent="0.2">
      <c r="A62" s="77" t="s">
        <v>108</v>
      </c>
      <c r="B62" s="274" t="s">
        <v>112</v>
      </c>
      <c r="C62" s="274"/>
      <c r="D62" s="274"/>
      <c r="E62" s="274"/>
      <c r="F62" s="274"/>
      <c r="G62" s="274"/>
      <c r="H62" s="274"/>
      <c r="I62" s="274"/>
      <c r="J62" s="274"/>
      <c r="K62" s="78"/>
      <c r="L62" s="78"/>
      <c r="M62" s="78"/>
      <c r="N62" s="78"/>
      <c r="O62" s="78" t="s">
        <v>61</v>
      </c>
      <c r="P62" s="78"/>
      <c r="Q62" s="70">
        <f t="shared" si="32"/>
        <v>68</v>
      </c>
      <c r="R62" s="70"/>
      <c r="S62" s="71">
        <f t="shared" si="21"/>
        <v>0</v>
      </c>
      <c r="T62" s="79">
        <f t="shared" si="22"/>
        <v>2</v>
      </c>
      <c r="U62" s="20">
        <f t="shared" si="23"/>
        <v>66</v>
      </c>
      <c r="V62" s="80">
        <f t="shared" si="24"/>
        <v>30</v>
      </c>
      <c r="W62" s="80"/>
      <c r="X62" s="80">
        <v>36</v>
      </c>
      <c r="Y62" s="80"/>
      <c r="Z62" s="80">
        <f t="shared" si="25"/>
        <v>0</v>
      </c>
      <c r="AA62" s="81"/>
      <c r="AB62" s="82">
        <f t="shared" si="26"/>
        <v>0</v>
      </c>
      <c r="AC62" s="83"/>
      <c r="AD62" s="20"/>
      <c r="AE62" s="20"/>
      <c r="AF62" s="20"/>
      <c r="AG62" s="88">
        <f t="shared" si="27"/>
        <v>0</v>
      </c>
      <c r="AH62" s="83"/>
      <c r="AI62" s="20"/>
      <c r="AJ62" s="20"/>
      <c r="AK62" s="80"/>
      <c r="AL62" s="82">
        <f t="shared" si="28"/>
        <v>0</v>
      </c>
      <c r="AM62" s="83"/>
      <c r="AN62" s="20"/>
      <c r="AO62" s="20"/>
      <c r="AP62" s="20"/>
      <c r="AQ62" s="88">
        <f t="shared" si="29"/>
        <v>0</v>
      </c>
      <c r="AR62" s="83"/>
      <c r="AS62" s="20"/>
      <c r="AT62" s="20"/>
      <c r="AU62" s="80"/>
      <c r="AV62" s="82">
        <f t="shared" si="30"/>
        <v>68</v>
      </c>
      <c r="AW62" s="83"/>
      <c r="AX62" s="20">
        <v>66</v>
      </c>
      <c r="AY62" s="20"/>
      <c r="AZ62" s="20">
        <v>2</v>
      </c>
      <c r="BA62" s="88">
        <f t="shared" si="31"/>
        <v>0</v>
      </c>
      <c r="BB62" s="83"/>
      <c r="BC62" s="20"/>
      <c r="BD62" s="20"/>
      <c r="BE62" s="221"/>
      <c r="BF62" s="26"/>
      <c r="BG62" s="26"/>
      <c r="BH62" s="26"/>
      <c r="BI62" s="26"/>
      <c r="BJ62" s="26"/>
      <c r="BK62" s="26"/>
      <c r="BM62" s="26"/>
      <c r="BN62" s="26"/>
      <c r="BO62" s="26"/>
      <c r="BP62" s="26"/>
      <c r="BQ62" s="26"/>
    </row>
    <row r="63" spans="1:69" ht="11.25" customHeight="1" x14ac:dyDescent="0.2">
      <c r="A63" s="77" t="s">
        <v>110</v>
      </c>
      <c r="B63" s="275" t="s">
        <v>113</v>
      </c>
      <c r="C63" s="275"/>
      <c r="D63" s="275"/>
      <c r="E63" s="275"/>
      <c r="F63" s="275"/>
      <c r="G63" s="275"/>
      <c r="H63" s="275"/>
      <c r="I63" s="275"/>
      <c r="J63" s="275"/>
      <c r="K63" s="38"/>
      <c r="L63" s="38"/>
      <c r="M63" s="38"/>
      <c r="N63" s="38" t="s">
        <v>61</v>
      </c>
      <c r="O63" s="38"/>
      <c r="P63" s="38"/>
      <c r="Q63" s="70">
        <f t="shared" si="32"/>
        <v>50</v>
      </c>
      <c r="R63" s="116"/>
      <c r="S63" s="71">
        <f t="shared" si="21"/>
        <v>0</v>
      </c>
      <c r="T63" s="79">
        <f t="shared" si="22"/>
        <v>2</v>
      </c>
      <c r="U63" s="20">
        <f t="shared" si="23"/>
        <v>48</v>
      </c>
      <c r="V63" s="80">
        <f t="shared" si="24"/>
        <v>24</v>
      </c>
      <c r="W63" s="48"/>
      <c r="X63" s="48">
        <v>24</v>
      </c>
      <c r="Y63" s="48"/>
      <c r="Z63" s="80">
        <f t="shared" si="25"/>
        <v>0</v>
      </c>
      <c r="AA63" s="49"/>
      <c r="AB63" s="90">
        <f t="shared" si="26"/>
        <v>0</v>
      </c>
      <c r="AC63" s="47"/>
      <c r="AD63" s="29"/>
      <c r="AE63" s="29"/>
      <c r="AF63" s="29"/>
      <c r="AG63" s="92">
        <f t="shared" si="27"/>
        <v>0</v>
      </c>
      <c r="AH63" s="47"/>
      <c r="AI63" s="29"/>
      <c r="AJ63" s="29"/>
      <c r="AK63" s="48"/>
      <c r="AL63" s="82">
        <f t="shared" si="28"/>
        <v>0</v>
      </c>
      <c r="AM63" s="83"/>
      <c r="AN63" s="20"/>
      <c r="AO63" s="20"/>
      <c r="AP63" s="20"/>
      <c r="AQ63" s="92">
        <f t="shared" si="29"/>
        <v>50</v>
      </c>
      <c r="AR63" s="47"/>
      <c r="AS63" s="29">
        <v>48</v>
      </c>
      <c r="AT63" s="29"/>
      <c r="AU63" s="48">
        <v>2</v>
      </c>
      <c r="AV63" s="82">
        <f t="shared" si="30"/>
        <v>0</v>
      </c>
      <c r="AW63" s="83"/>
      <c r="AX63" s="20"/>
      <c r="AY63" s="20"/>
      <c r="AZ63" s="20"/>
      <c r="BA63" s="92">
        <f t="shared" si="31"/>
        <v>0</v>
      </c>
      <c r="BB63" s="47"/>
      <c r="BC63" s="29"/>
      <c r="BD63" s="29"/>
      <c r="BE63" s="223"/>
      <c r="BF63" s="26"/>
      <c r="BG63" s="26"/>
      <c r="BH63" s="26"/>
      <c r="BI63" s="26"/>
      <c r="BJ63" s="26"/>
      <c r="BK63" s="26"/>
      <c r="BM63" s="26"/>
      <c r="BN63" s="26"/>
      <c r="BO63" s="26"/>
      <c r="BP63" s="26"/>
      <c r="BQ63" s="26"/>
    </row>
    <row r="64" spans="1:69" s="26" customFormat="1" ht="11.25" customHeight="1" x14ac:dyDescent="0.2">
      <c r="A64" s="99" t="s">
        <v>114</v>
      </c>
      <c r="B64" s="271" t="s">
        <v>115</v>
      </c>
      <c r="C64" s="271"/>
      <c r="D64" s="271"/>
      <c r="E64" s="271"/>
      <c r="F64" s="271"/>
      <c r="G64" s="271"/>
      <c r="H64" s="271"/>
      <c r="I64" s="271"/>
      <c r="J64" s="271"/>
      <c r="K64" s="269"/>
      <c r="L64" s="269"/>
      <c r="M64" s="269"/>
      <c r="N64" s="269"/>
      <c r="O64" s="269"/>
      <c r="P64" s="269"/>
      <c r="Q64" s="112">
        <f>Q66+Q92</f>
        <v>1598</v>
      </c>
      <c r="R64" s="112">
        <f>R66+R92</f>
        <v>0</v>
      </c>
      <c r="S64" s="113">
        <f>S65</f>
        <v>54</v>
      </c>
      <c r="T64" s="113">
        <f t="shared" ref="T64:Y64" si="34">T66</f>
        <v>22</v>
      </c>
      <c r="U64" s="113">
        <f t="shared" si="34"/>
        <v>622</v>
      </c>
      <c r="V64" s="113">
        <f t="shared" si="34"/>
        <v>472</v>
      </c>
      <c r="W64" s="113">
        <f t="shared" si="34"/>
        <v>0</v>
      </c>
      <c r="X64" s="113">
        <f t="shared" si="34"/>
        <v>120</v>
      </c>
      <c r="Y64" s="113">
        <f t="shared" si="34"/>
        <v>30</v>
      </c>
      <c r="Z64" s="113">
        <f>Z66+Z92</f>
        <v>900</v>
      </c>
      <c r="AA64" s="114" t="e">
        <f>AA66</f>
        <v>#REF!</v>
      </c>
      <c r="AB64" s="113">
        <f>AB66+AB93</f>
        <v>0</v>
      </c>
      <c r="AC64" s="119">
        <f>AC66</f>
        <v>0</v>
      </c>
      <c r="AD64" s="119">
        <f>AD66</f>
        <v>0</v>
      </c>
      <c r="AE64" s="119">
        <f>AE66</f>
        <v>0</v>
      </c>
      <c r="AF64" s="120">
        <f>AF66</f>
        <v>0</v>
      </c>
      <c r="AG64" s="113">
        <f>AG66+AG93</f>
        <v>0</v>
      </c>
      <c r="AH64" s="119">
        <f>AH66</f>
        <v>0</v>
      </c>
      <c r="AI64" s="119">
        <f>AI66</f>
        <v>0</v>
      </c>
      <c r="AJ64" s="119">
        <f>AJ66</f>
        <v>0</v>
      </c>
      <c r="AK64" s="119">
        <f>AK66</f>
        <v>0</v>
      </c>
      <c r="AL64" s="121">
        <f>AL66+AL93</f>
        <v>154</v>
      </c>
      <c r="AM64" s="119">
        <f>AM66</f>
        <v>0</v>
      </c>
      <c r="AN64" s="119">
        <f>AN66</f>
        <v>150</v>
      </c>
      <c r="AO64" s="119">
        <f>AO66</f>
        <v>0</v>
      </c>
      <c r="AP64" s="119">
        <f>AP66</f>
        <v>4</v>
      </c>
      <c r="AQ64" s="114">
        <f>AQ66+AQ93</f>
        <v>444</v>
      </c>
      <c r="AR64" s="119">
        <f>AR66</f>
        <v>18</v>
      </c>
      <c r="AS64" s="119">
        <f>AS66</f>
        <v>186</v>
      </c>
      <c r="AT64" s="119">
        <f>AT66</f>
        <v>252</v>
      </c>
      <c r="AU64" s="119">
        <f>AU66</f>
        <v>6</v>
      </c>
      <c r="AV64" s="121">
        <f>AV66+AV93</f>
        <v>378</v>
      </c>
      <c r="AW64" s="119">
        <f>AW66</f>
        <v>0</v>
      </c>
      <c r="AX64" s="119">
        <f>AX66</f>
        <v>156</v>
      </c>
      <c r="AY64" s="119">
        <f>AY66</f>
        <v>216</v>
      </c>
      <c r="AZ64" s="120">
        <f>AZ66</f>
        <v>6</v>
      </c>
      <c r="BA64" s="114">
        <f>BA66+BA92</f>
        <v>568</v>
      </c>
      <c r="BB64" s="119">
        <f t="shared" ref="BB64:BE64" si="35">BB66</f>
        <v>36</v>
      </c>
      <c r="BC64" s="119">
        <f t="shared" si="35"/>
        <v>130</v>
      </c>
      <c r="BD64" s="119">
        <f t="shared" si="35"/>
        <v>288</v>
      </c>
      <c r="BE64" s="217">
        <f t="shared" si="35"/>
        <v>6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s="105" customFormat="1" ht="10.5" customHeight="1" x14ac:dyDescent="0.2">
      <c r="A65" s="60"/>
      <c r="B65" s="270" t="s">
        <v>19</v>
      </c>
      <c r="C65" s="270"/>
      <c r="D65" s="270"/>
      <c r="E65" s="270"/>
      <c r="F65" s="270"/>
      <c r="G65" s="270"/>
      <c r="H65" s="270"/>
      <c r="I65" s="270"/>
      <c r="J65" s="270"/>
      <c r="K65" s="106"/>
      <c r="L65" s="106"/>
      <c r="M65" s="106"/>
      <c r="N65" s="106"/>
      <c r="O65" s="106"/>
      <c r="P65" s="106"/>
      <c r="Q65" s="61"/>
      <c r="R65" s="61"/>
      <c r="S65" s="107">
        <f>S67+S72+S77+S82+S87</f>
        <v>54</v>
      </c>
      <c r="T65" s="63"/>
      <c r="U65" s="61"/>
      <c r="V65" s="61"/>
      <c r="W65" s="61"/>
      <c r="X65" s="61"/>
      <c r="Y65" s="61"/>
      <c r="Z65" s="61"/>
      <c r="AA65" s="64"/>
      <c r="AB65" s="62"/>
      <c r="AC65" s="122"/>
      <c r="AD65" s="62"/>
      <c r="AE65" s="62"/>
      <c r="AF65" s="123"/>
      <c r="AG65" s="62"/>
      <c r="AH65" s="122"/>
      <c r="AI65" s="62"/>
      <c r="AJ65" s="62"/>
      <c r="AK65" s="62"/>
      <c r="AL65" s="61"/>
      <c r="AM65" s="66"/>
      <c r="AN65" s="61"/>
      <c r="AO65" s="61"/>
      <c r="AP65" s="61"/>
      <c r="AQ65" s="65"/>
      <c r="AR65" s="66"/>
      <c r="AS65" s="61"/>
      <c r="AT65" s="61"/>
      <c r="AU65" s="61"/>
      <c r="AV65" s="61"/>
      <c r="AW65" s="66"/>
      <c r="AX65" s="61"/>
      <c r="AY65" s="61"/>
      <c r="AZ65" s="67"/>
      <c r="BA65" s="65"/>
      <c r="BB65" s="66"/>
      <c r="BC65" s="61"/>
      <c r="BD65" s="61"/>
      <c r="BE65" s="61"/>
      <c r="BL65" s="12"/>
    </row>
    <row r="66" spans="1:69" s="26" customFormat="1" ht="11.25" customHeight="1" x14ac:dyDescent="0.2">
      <c r="A66" s="99" t="s">
        <v>116</v>
      </c>
      <c r="B66" s="271" t="s">
        <v>117</v>
      </c>
      <c r="C66" s="271"/>
      <c r="D66" s="271"/>
      <c r="E66" s="271"/>
      <c r="F66" s="271"/>
      <c r="G66" s="271"/>
      <c r="H66" s="271"/>
      <c r="I66" s="271"/>
      <c r="J66" s="271"/>
      <c r="K66" s="272"/>
      <c r="L66" s="272"/>
      <c r="M66" s="272"/>
      <c r="N66" s="272"/>
      <c r="O66" s="272"/>
      <c r="P66" s="272"/>
      <c r="Q66" s="100">
        <f t="shared" ref="Q66:Z66" si="36">Q67+Q72+Q77+Q82+Q87</f>
        <v>1454</v>
      </c>
      <c r="R66" s="100">
        <f t="shared" si="36"/>
        <v>0</v>
      </c>
      <c r="S66" s="101">
        <f t="shared" si="36"/>
        <v>54</v>
      </c>
      <c r="T66" s="101">
        <f t="shared" si="36"/>
        <v>22</v>
      </c>
      <c r="U66" s="101">
        <f t="shared" si="36"/>
        <v>622</v>
      </c>
      <c r="V66" s="101">
        <f t="shared" si="36"/>
        <v>472</v>
      </c>
      <c r="W66" s="101">
        <f t="shared" si="36"/>
        <v>0</v>
      </c>
      <c r="X66" s="101">
        <f t="shared" si="36"/>
        <v>120</v>
      </c>
      <c r="Y66" s="101">
        <f t="shared" si="36"/>
        <v>30</v>
      </c>
      <c r="Z66" s="101">
        <f t="shared" si="36"/>
        <v>756</v>
      </c>
      <c r="AA66" s="102" t="e">
        <f>AA67+AA72+AA77+#REF!+AA87+#REF!</f>
        <v>#REF!</v>
      </c>
      <c r="AB66" s="113">
        <f t="shared" ref="AB66:BE66" si="37">AB67+AB72+AB77+AB82+AB87</f>
        <v>0</v>
      </c>
      <c r="AC66" s="113">
        <f t="shared" si="37"/>
        <v>0</v>
      </c>
      <c r="AD66" s="113">
        <f t="shared" si="37"/>
        <v>0</v>
      </c>
      <c r="AE66" s="113">
        <f t="shared" si="37"/>
        <v>0</v>
      </c>
      <c r="AF66" s="114">
        <f t="shared" si="37"/>
        <v>0</v>
      </c>
      <c r="AG66" s="113">
        <f t="shared" si="37"/>
        <v>0</v>
      </c>
      <c r="AH66" s="113">
        <f t="shared" si="37"/>
        <v>0</v>
      </c>
      <c r="AI66" s="113">
        <f t="shared" si="37"/>
        <v>0</v>
      </c>
      <c r="AJ66" s="113">
        <f t="shared" si="37"/>
        <v>0</v>
      </c>
      <c r="AK66" s="113">
        <f t="shared" si="37"/>
        <v>0</v>
      </c>
      <c r="AL66" s="100">
        <f t="shared" si="37"/>
        <v>154</v>
      </c>
      <c r="AM66" s="101">
        <f t="shared" si="37"/>
        <v>0</v>
      </c>
      <c r="AN66" s="101">
        <f t="shared" si="37"/>
        <v>150</v>
      </c>
      <c r="AO66" s="101">
        <f t="shared" si="37"/>
        <v>0</v>
      </c>
      <c r="AP66" s="101">
        <f t="shared" si="37"/>
        <v>4</v>
      </c>
      <c r="AQ66" s="101">
        <f t="shared" si="37"/>
        <v>444</v>
      </c>
      <c r="AR66" s="101">
        <f t="shared" si="37"/>
        <v>18</v>
      </c>
      <c r="AS66" s="101">
        <f t="shared" si="37"/>
        <v>186</v>
      </c>
      <c r="AT66" s="101">
        <f t="shared" si="37"/>
        <v>252</v>
      </c>
      <c r="AU66" s="101">
        <f t="shared" si="37"/>
        <v>6</v>
      </c>
      <c r="AV66" s="101">
        <f t="shared" si="37"/>
        <v>378</v>
      </c>
      <c r="AW66" s="101">
        <f t="shared" si="37"/>
        <v>0</v>
      </c>
      <c r="AX66" s="101">
        <f t="shared" si="37"/>
        <v>156</v>
      </c>
      <c r="AY66" s="101">
        <f t="shared" si="37"/>
        <v>216</v>
      </c>
      <c r="AZ66" s="101">
        <f t="shared" si="37"/>
        <v>6</v>
      </c>
      <c r="BA66" s="101">
        <f t="shared" si="37"/>
        <v>424</v>
      </c>
      <c r="BB66" s="101">
        <f t="shared" si="37"/>
        <v>36</v>
      </c>
      <c r="BC66" s="101">
        <f t="shared" si="37"/>
        <v>130</v>
      </c>
      <c r="BD66" s="101">
        <f t="shared" si="37"/>
        <v>288</v>
      </c>
      <c r="BE66" s="101">
        <f t="shared" si="37"/>
        <v>6</v>
      </c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s="26" customFormat="1" ht="27" customHeight="1" x14ac:dyDescent="0.2">
      <c r="A67" s="124" t="s">
        <v>118</v>
      </c>
      <c r="B67" s="273" t="s">
        <v>119</v>
      </c>
      <c r="C67" s="273"/>
      <c r="D67" s="273"/>
      <c r="E67" s="273"/>
      <c r="F67" s="273"/>
      <c r="G67" s="273"/>
      <c r="H67" s="273"/>
      <c r="I67" s="273"/>
      <c r="J67" s="273"/>
      <c r="K67" s="264" t="s">
        <v>59</v>
      </c>
      <c r="L67" s="264"/>
      <c r="M67" s="264"/>
      <c r="N67" s="264"/>
      <c r="O67" s="264"/>
      <c r="P67" s="264"/>
      <c r="Q67" s="125">
        <f>SUM(Q68:Q71)+S68</f>
        <v>374</v>
      </c>
      <c r="R67" s="125">
        <f t="shared" ref="R67:AA67" si="38">SUM(R68:R71)</f>
        <v>0</v>
      </c>
      <c r="S67" s="126">
        <f t="shared" si="38"/>
        <v>12</v>
      </c>
      <c r="T67" s="126">
        <f t="shared" si="38"/>
        <v>8</v>
      </c>
      <c r="U67" s="126">
        <f t="shared" si="38"/>
        <v>246</v>
      </c>
      <c r="V67" s="126">
        <f t="shared" si="38"/>
        <v>200</v>
      </c>
      <c r="W67" s="126">
        <f t="shared" si="38"/>
        <v>0</v>
      </c>
      <c r="X67" s="126">
        <f t="shared" si="38"/>
        <v>36</v>
      </c>
      <c r="Y67" s="126">
        <f t="shared" si="38"/>
        <v>10</v>
      </c>
      <c r="Z67" s="126">
        <f t="shared" si="38"/>
        <v>108</v>
      </c>
      <c r="AA67" s="127">
        <f t="shared" si="38"/>
        <v>0</v>
      </c>
      <c r="AB67" s="128">
        <f>SUM(AB69:AB71)</f>
        <v>0</v>
      </c>
      <c r="AC67" s="128">
        <f>SUM(AC68:AC71)</f>
        <v>0</v>
      </c>
      <c r="AD67" s="128">
        <f>SUM(AD69:AD71)</f>
        <v>0</v>
      </c>
      <c r="AE67" s="128">
        <f>SUM(AE69:AE71)</f>
        <v>0</v>
      </c>
      <c r="AF67" s="128">
        <f>SUM(AF69:AF71)</f>
        <v>0</v>
      </c>
      <c r="AG67" s="128">
        <f>SUM(AG69:AG71)</f>
        <v>0</v>
      </c>
      <c r="AH67" s="128">
        <f>SUM(AH68:AH71)</f>
        <v>0</v>
      </c>
      <c r="AI67" s="128">
        <f>SUM(AI69:AI71)</f>
        <v>0</v>
      </c>
      <c r="AJ67" s="128">
        <f>SUM(AJ69:AJ71)</f>
        <v>0</v>
      </c>
      <c r="AK67" s="128">
        <f>SUM(AK69:AK71)</f>
        <v>0</v>
      </c>
      <c r="AL67" s="129">
        <f>SUM(AL69:AL71)</f>
        <v>116</v>
      </c>
      <c r="AM67" s="129">
        <f>SUM(AM68:AM71)</f>
        <v>0</v>
      </c>
      <c r="AN67" s="129">
        <f>SUM(AN69:AN71)</f>
        <v>112</v>
      </c>
      <c r="AO67" s="129">
        <f>SUM(AO69:AO71)</f>
        <v>0</v>
      </c>
      <c r="AP67" s="129">
        <f>SUM(AP69:AP71)</f>
        <v>4</v>
      </c>
      <c r="AQ67" s="129">
        <f>SUM(AQ69:AQ71)</f>
        <v>246</v>
      </c>
      <c r="AR67" s="129">
        <f>SUM(AR68:AR71)</f>
        <v>12</v>
      </c>
      <c r="AS67" s="129">
        <f>SUM(AS69:AS71)</f>
        <v>134</v>
      </c>
      <c r="AT67" s="129">
        <f>SUM(AT69:AT71)</f>
        <v>108</v>
      </c>
      <c r="AU67" s="129">
        <f>SUM(AU69:AU71)</f>
        <v>4</v>
      </c>
      <c r="AV67" s="130">
        <f>SUM(AV69:AV71)</f>
        <v>0</v>
      </c>
      <c r="AW67" s="129">
        <f>SUM(AW68:AW71)</f>
        <v>0</v>
      </c>
      <c r="AX67" s="129">
        <f>SUM(AX69:AX71)</f>
        <v>0</v>
      </c>
      <c r="AY67" s="129">
        <f>SUM(AY69:AY71)</f>
        <v>0</v>
      </c>
      <c r="AZ67" s="131">
        <f>SUM(AZ69:AZ71)</f>
        <v>0</v>
      </c>
      <c r="BA67" s="129">
        <f>SUM(BA69:BA71)</f>
        <v>0</v>
      </c>
      <c r="BB67" s="129">
        <f>SUM(BB68:BB71)</f>
        <v>0</v>
      </c>
      <c r="BC67" s="129">
        <f>SUM(BC69:BC71)</f>
        <v>0</v>
      </c>
      <c r="BD67" s="131">
        <f>SUM(BD69:BD71)</f>
        <v>0</v>
      </c>
      <c r="BE67" s="129">
        <f>SUM(BE69:BE71)</f>
        <v>0</v>
      </c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s="26" customFormat="1" ht="11.25" customHeight="1" x14ac:dyDescent="0.2">
      <c r="A68" s="132"/>
      <c r="B68" s="267" t="s">
        <v>120</v>
      </c>
      <c r="C68" s="267"/>
      <c r="D68" s="267"/>
      <c r="E68" s="267"/>
      <c r="F68" s="267"/>
      <c r="G68" s="267"/>
      <c r="H68" s="267"/>
      <c r="I68" s="267"/>
      <c r="J68" s="267"/>
      <c r="K68" s="129"/>
      <c r="L68" s="129"/>
      <c r="M68" s="129"/>
      <c r="N68" s="129" t="s">
        <v>59</v>
      </c>
      <c r="O68" s="129"/>
      <c r="P68" s="129"/>
      <c r="Q68" s="70"/>
      <c r="R68" s="70"/>
      <c r="S68" s="71">
        <v>6</v>
      </c>
      <c r="T68" s="133"/>
      <c r="U68" s="128"/>
      <c r="V68" s="134"/>
      <c r="W68" s="134"/>
      <c r="X68" s="134"/>
      <c r="Y68" s="134"/>
      <c r="Z68" s="134"/>
      <c r="AA68" s="135"/>
      <c r="AB68" s="134"/>
      <c r="AC68" s="136"/>
      <c r="AD68" s="129"/>
      <c r="AE68" s="129"/>
      <c r="AF68" s="129"/>
      <c r="AG68" s="129"/>
      <c r="AH68" s="136"/>
      <c r="AI68" s="129"/>
      <c r="AJ68" s="129"/>
      <c r="AK68" s="129"/>
      <c r="AL68" s="129"/>
      <c r="AM68" s="136"/>
      <c r="AN68" s="129"/>
      <c r="AO68" s="129"/>
      <c r="AP68" s="129"/>
      <c r="AQ68" s="129"/>
      <c r="AR68" s="136">
        <v>6</v>
      </c>
      <c r="AS68" s="129"/>
      <c r="AT68" s="129"/>
      <c r="AU68" s="129"/>
      <c r="AV68" s="130"/>
      <c r="AW68" s="136"/>
      <c r="AX68" s="129"/>
      <c r="AY68" s="129"/>
      <c r="AZ68" s="131"/>
      <c r="BA68" s="136"/>
      <c r="BB68" s="136"/>
      <c r="BC68" s="129"/>
      <c r="BD68" s="129"/>
      <c r="BE68" s="129"/>
      <c r="BL68" s="12"/>
    </row>
    <row r="69" spans="1:69" ht="35.25" customHeight="1" x14ac:dyDescent="0.2">
      <c r="A69" s="77" t="s">
        <v>121</v>
      </c>
      <c r="B69" s="265" t="s">
        <v>215</v>
      </c>
      <c r="C69" s="265"/>
      <c r="D69" s="265"/>
      <c r="E69" s="265"/>
      <c r="F69" s="265"/>
      <c r="G69" s="265"/>
      <c r="H69" s="265"/>
      <c r="I69" s="265"/>
      <c r="J69" s="265"/>
      <c r="K69" s="20"/>
      <c r="L69" s="20"/>
      <c r="M69" s="78"/>
      <c r="N69" s="78" t="s">
        <v>59</v>
      </c>
      <c r="O69" s="78"/>
      <c r="P69" s="20"/>
      <c r="Q69" s="70">
        <f>R69+S69+T69+U69</f>
        <v>260</v>
      </c>
      <c r="R69" s="70"/>
      <c r="S69" s="71">
        <f t="shared" ref="S69" si="39">AC69+AH69+AM69+AR69+AW69+BB69</f>
        <v>6</v>
      </c>
      <c r="T69" s="79">
        <f>AF69+AK69+AP69+AU69+AZ69+BE69</f>
        <v>8</v>
      </c>
      <c r="U69" s="20">
        <f>AD69+AI69+AN69+AS69+AX69+BC69</f>
        <v>246</v>
      </c>
      <c r="V69" s="80">
        <f>U69-W69-Y69-X69</f>
        <v>200</v>
      </c>
      <c r="W69" s="80"/>
      <c r="X69" s="80">
        <v>36</v>
      </c>
      <c r="Y69" s="80">
        <v>10</v>
      </c>
      <c r="Z69" s="80">
        <f>AE69+AJ69+AO69+AT69+AY69+BD69</f>
        <v>0</v>
      </c>
      <c r="AA69" s="81"/>
      <c r="AB69" s="82">
        <f>AD69+AE69+AF69</f>
        <v>0</v>
      </c>
      <c r="AC69" s="83"/>
      <c r="AD69" s="20"/>
      <c r="AE69" s="20"/>
      <c r="AF69" s="20"/>
      <c r="AG69" s="82">
        <f>AI69+AJ69+AK69</f>
        <v>0</v>
      </c>
      <c r="AH69" s="83"/>
      <c r="AI69" s="20"/>
      <c r="AJ69" s="20"/>
      <c r="AK69" s="20"/>
      <c r="AL69" s="82">
        <f>AN69+AO69+AP69</f>
        <v>116</v>
      </c>
      <c r="AM69" s="83"/>
      <c r="AN69" s="20">
        <v>112</v>
      </c>
      <c r="AO69" s="20"/>
      <c r="AP69" s="20">
        <v>4</v>
      </c>
      <c r="AQ69" s="82">
        <f>AS69+AT69+AU69</f>
        <v>138</v>
      </c>
      <c r="AR69" s="83">
        <v>6</v>
      </c>
      <c r="AS69" s="20">
        <v>134</v>
      </c>
      <c r="AT69" s="20"/>
      <c r="AU69" s="20">
        <v>4</v>
      </c>
      <c r="AV69" s="88">
        <f>AX69+AY69+AZ69</f>
        <v>0</v>
      </c>
      <c r="AW69" s="83"/>
      <c r="AX69" s="20"/>
      <c r="AY69" s="20"/>
      <c r="AZ69" s="80"/>
      <c r="BA69" s="82">
        <f>BC69+BD69+BE69</f>
        <v>0</v>
      </c>
      <c r="BB69" s="83"/>
      <c r="BC69" s="20"/>
      <c r="BD69" s="20"/>
      <c r="BE69" s="20"/>
    </row>
    <row r="70" spans="1:69" ht="11.25" customHeight="1" x14ac:dyDescent="0.2">
      <c r="A70" s="77" t="s">
        <v>122</v>
      </c>
      <c r="B70" s="265" t="s">
        <v>17</v>
      </c>
      <c r="C70" s="265"/>
      <c r="D70" s="265"/>
      <c r="E70" s="265"/>
      <c r="F70" s="265"/>
      <c r="G70" s="265"/>
      <c r="H70" s="265"/>
      <c r="I70" s="265"/>
      <c r="J70" s="265"/>
      <c r="K70" s="20"/>
      <c r="L70" s="20"/>
      <c r="M70" s="20"/>
      <c r="N70" s="261" t="s">
        <v>61</v>
      </c>
      <c r="O70" s="20"/>
      <c r="P70" s="20"/>
      <c r="Q70" s="70">
        <f>Z70</f>
        <v>36</v>
      </c>
      <c r="R70" s="70"/>
      <c r="S70" s="71"/>
      <c r="T70" s="79"/>
      <c r="U70" s="20"/>
      <c r="V70" s="80"/>
      <c r="W70" s="80"/>
      <c r="X70" s="80"/>
      <c r="Y70" s="80"/>
      <c r="Z70" s="80">
        <f>AE70+AJ70+AO70+AT70+AY70+BD70</f>
        <v>36</v>
      </c>
      <c r="AA70" s="81"/>
      <c r="AB70" s="82">
        <f>AD70+AE70+AF70</f>
        <v>0</v>
      </c>
      <c r="AC70" s="83"/>
      <c r="AD70" s="20"/>
      <c r="AE70" s="20"/>
      <c r="AF70" s="20"/>
      <c r="AG70" s="82">
        <f>AI70+AJ70+AK70</f>
        <v>0</v>
      </c>
      <c r="AH70" s="83"/>
      <c r="AI70" s="20"/>
      <c r="AJ70" s="20"/>
      <c r="AK70" s="20"/>
      <c r="AL70" s="82">
        <f>AN70+AO70+AP70</f>
        <v>0</v>
      </c>
      <c r="AM70" s="83"/>
      <c r="AN70" s="20"/>
      <c r="AO70" s="20"/>
      <c r="AP70" s="20"/>
      <c r="AQ70" s="82">
        <f>AS70+AT70+AU70</f>
        <v>36</v>
      </c>
      <c r="AR70" s="83"/>
      <c r="AS70" s="20"/>
      <c r="AT70" s="20">
        <v>36</v>
      </c>
      <c r="AU70" s="20"/>
      <c r="AV70" s="88">
        <f>AX70+AY70+AZ70</f>
        <v>0</v>
      </c>
      <c r="AW70" s="83"/>
      <c r="AX70" s="20"/>
      <c r="AY70" s="20"/>
      <c r="AZ70" s="80"/>
      <c r="BA70" s="82">
        <f>BC70+BD70+BE70</f>
        <v>0</v>
      </c>
      <c r="BB70" s="83"/>
      <c r="BC70" s="20"/>
      <c r="BD70" s="20"/>
      <c r="BE70" s="20"/>
    </row>
    <row r="71" spans="1:69" ht="11.25" customHeight="1" x14ac:dyDescent="0.2">
      <c r="A71" s="77" t="s">
        <v>123</v>
      </c>
      <c r="B71" s="265" t="s">
        <v>18</v>
      </c>
      <c r="C71" s="265"/>
      <c r="D71" s="265"/>
      <c r="E71" s="265"/>
      <c r="F71" s="265"/>
      <c r="G71" s="265"/>
      <c r="H71" s="265"/>
      <c r="I71" s="265"/>
      <c r="J71" s="265"/>
      <c r="K71" s="20"/>
      <c r="L71" s="20"/>
      <c r="M71" s="20"/>
      <c r="N71" s="262"/>
      <c r="O71" s="20"/>
      <c r="P71" s="20"/>
      <c r="Q71" s="70">
        <f>Z71</f>
        <v>72</v>
      </c>
      <c r="R71" s="70"/>
      <c r="S71" s="71"/>
      <c r="T71" s="79"/>
      <c r="U71" s="20"/>
      <c r="V71" s="80"/>
      <c r="W71" s="80"/>
      <c r="X71" s="80"/>
      <c r="Y71" s="80"/>
      <c r="Z71" s="80">
        <f>AE71+AJ71+AO71+AT71+AY71+BD71</f>
        <v>72</v>
      </c>
      <c r="AA71" s="81"/>
      <c r="AB71" s="82">
        <f>AD71+AE71+AF71</f>
        <v>0</v>
      </c>
      <c r="AC71" s="83"/>
      <c r="AD71" s="20"/>
      <c r="AE71" s="20"/>
      <c r="AF71" s="20"/>
      <c r="AG71" s="82">
        <f>AI71+AJ71+AK71</f>
        <v>0</v>
      </c>
      <c r="AH71" s="83"/>
      <c r="AI71" s="20"/>
      <c r="AJ71" s="20"/>
      <c r="AK71" s="20"/>
      <c r="AL71" s="82">
        <f>AN71+AO71+AP71</f>
        <v>0</v>
      </c>
      <c r="AM71" s="83"/>
      <c r="AN71" s="20"/>
      <c r="AO71" s="20"/>
      <c r="AP71" s="20"/>
      <c r="AQ71" s="82">
        <f>AS71+AT71+AU71</f>
        <v>72</v>
      </c>
      <c r="AR71" s="83"/>
      <c r="AS71" s="20"/>
      <c r="AT71" s="20">
        <v>72</v>
      </c>
      <c r="AU71" s="20"/>
      <c r="AV71" s="88">
        <f>AX71+AY71+AZ71</f>
        <v>0</v>
      </c>
      <c r="AW71" s="83"/>
      <c r="AX71" s="20"/>
      <c r="AY71" s="20"/>
      <c r="AZ71" s="80"/>
      <c r="BA71" s="90">
        <f>BC71+BD71+BE71</f>
        <v>0</v>
      </c>
      <c r="BB71" s="47"/>
      <c r="BC71" s="29"/>
      <c r="BD71" s="29"/>
      <c r="BE71" s="29"/>
    </row>
    <row r="72" spans="1:69" s="26" customFormat="1" ht="23.25" customHeight="1" x14ac:dyDescent="0.2">
      <c r="A72" s="132" t="s">
        <v>124</v>
      </c>
      <c r="B72" s="268" t="s">
        <v>125</v>
      </c>
      <c r="C72" s="268"/>
      <c r="D72" s="268"/>
      <c r="E72" s="268"/>
      <c r="F72" s="268"/>
      <c r="G72" s="268"/>
      <c r="H72" s="268"/>
      <c r="I72" s="268"/>
      <c r="J72" s="268"/>
      <c r="K72" s="264" t="s">
        <v>59</v>
      </c>
      <c r="L72" s="264"/>
      <c r="M72" s="264"/>
      <c r="N72" s="264"/>
      <c r="O72" s="264"/>
      <c r="P72" s="264"/>
      <c r="Q72" s="137">
        <f>SUM(Q73:Q76)+S73</f>
        <v>292</v>
      </c>
      <c r="R72" s="137">
        <f t="shared" ref="R72:AA72" si="40">SUM(R73:R76)</f>
        <v>0</v>
      </c>
      <c r="S72" s="133">
        <f t="shared" si="40"/>
        <v>12</v>
      </c>
      <c r="T72" s="133">
        <f t="shared" si="40"/>
        <v>4</v>
      </c>
      <c r="U72" s="133">
        <f t="shared" si="40"/>
        <v>96</v>
      </c>
      <c r="V72" s="133">
        <f t="shared" si="40"/>
        <v>76</v>
      </c>
      <c r="W72" s="133">
        <f t="shared" si="40"/>
        <v>0</v>
      </c>
      <c r="X72" s="133">
        <f t="shared" si="40"/>
        <v>10</v>
      </c>
      <c r="Y72" s="133">
        <f t="shared" si="40"/>
        <v>10</v>
      </c>
      <c r="Z72" s="133">
        <f t="shared" si="40"/>
        <v>180</v>
      </c>
      <c r="AA72" s="138">
        <f t="shared" si="40"/>
        <v>0</v>
      </c>
      <c r="AB72" s="128">
        <f>SUM(AB74:AB76)</f>
        <v>0</v>
      </c>
      <c r="AC72" s="128">
        <f t="shared" ref="AC72:BE72" si="41">SUM(AC73:AC76)</f>
        <v>0</v>
      </c>
      <c r="AD72" s="128">
        <f t="shared" si="41"/>
        <v>0</v>
      </c>
      <c r="AE72" s="128">
        <f t="shared" si="41"/>
        <v>0</v>
      </c>
      <c r="AF72" s="128">
        <f t="shared" si="41"/>
        <v>0</v>
      </c>
      <c r="AG72" s="128">
        <f t="shared" si="41"/>
        <v>0</v>
      </c>
      <c r="AH72" s="128">
        <f t="shared" si="41"/>
        <v>0</v>
      </c>
      <c r="AI72" s="128">
        <f t="shared" si="41"/>
        <v>0</v>
      </c>
      <c r="AJ72" s="128">
        <f t="shared" si="41"/>
        <v>0</v>
      </c>
      <c r="AK72" s="128">
        <f t="shared" si="41"/>
        <v>0</v>
      </c>
      <c r="AL72" s="128">
        <f t="shared" si="41"/>
        <v>0</v>
      </c>
      <c r="AM72" s="128">
        <f t="shared" si="41"/>
        <v>0</v>
      </c>
      <c r="AN72" s="128">
        <f t="shared" si="41"/>
        <v>0</v>
      </c>
      <c r="AO72" s="128">
        <f t="shared" si="41"/>
        <v>0</v>
      </c>
      <c r="AP72" s="128">
        <f t="shared" si="41"/>
        <v>0</v>
      </c>
      <c r="AQ72" s="128">
        <f t="shared" si="41"/>
        <v>0</v>
      </c>
      <c r="AR72" s="128">
        <f t="shared" si="41"/>
        <v>0</v>
      </c>
      <c r="AS72" s="128">
        <f t="shared" si="41"/>
        <v>0</v>
      </c>
      <c r="AT72" s="128">
        <f t="shared" si="41"/>
        <v>0</v>
      </c>
      <c r="AU72" s="128">
        <f t="shared" si="41"/>
        <v>0</v>
      </c>
      <c r="AV72" s="129">
        <f t="shared" si="41"/>
        <v>162</v>
      </c>
      <c r="AW72" s="129">
        <f t="shared" si="41"/>
        <v>0</v>
      </c>
      <c r="AX72" s="129">
        <f t="shared" si="41"/>
        <v>52</v>
      </c>
      <c r="AY72" s="129">
        <f t="shared" si="41"/>
        <v>108</v>
      </c>
      <c r="AZ72" s="129">
        <f t="shared" si="41"/>
        <v>2</v>
      </c>
      <c r="BA72" s="130">
        <f t="shared" si="41"/>
        <v>118</v>
      </c>
      <c r="BB72" s="129">
        <f t="shared" si="41"/>
        <v>12</v>
      </c>
      <c r="BC72" s="129">
        <f t="shared" si="41"/>
        <v>44</v>
      </c>
      <c r="BD72" s="129">
        <f t="shared" si="41"/>
        <v>72</v>
      </c>
      <c r="BE72" s="129">
        <f t="shared" si="41"/>
        <v>2</v>
      </c>
      <c r="BF72" s="12" t="s">
        <v>28</v>
      </c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</row>
    <row r="73" spans="1:69" s="26" customFormat="1" ht="11.25" customHeight="1" x14ac:dyDescent="0.2">
      <c r="A73" s="132"/>
      <c r="B73" s="259" t="s">
        <v>120</v>
      </c>
      <c r="C73" s="259"/>
      <c r="D73" s="259"/>
      <c r="E73" s="259"/>
      <c r="F73" s="259"/>
      <c r="G73" s="259"/>
      <c r="H73" s="259"/>
      <c r="I73" s="259"/>
      <c r="J73" s="259"/>
      <c r="K73" s="129"/>
      <c r="L73" s="129"/>
      <c r="M73" s="129"/>
      <c r="N73" s="129"/>
      <c r="O73" s="129"/>
      <c r="P73" s="129" t="s">
        <v>59</v>
      </c>
      <c r="Q73" s="70"/>
      <c r="R73" s="70"/>
      <c r="S73" s="71">
        <v>6</v>
      </c>
      <c r="T73" s="133"/>
      <c r="U73" s="128"/>
      <c r="V73" s="134"/>
      <c r="W73" s="134"/>
      <c r="X73" s="134"/>
      <c r="Y73" s="134"/>
      <c r="Z73" s="134"/>
      <c r="AA73" s="135"/>
      <c r="AB73" s="128"/>
      <c r="AC73" s="136"/>
      <c r="AD73" s="129"/>
      <c r="AE73" s="129"/>
      <c r="AF73" s="129"/>
      <c r="AG73" s="129"/>
      <c r="AH73" s="136"/>
      <c r="AI73" s="129"/>
      <c r="AJ73" s="129"/>
      <c r="AK73" s="129"/>
      <c r="AL73" s="129"/>
      <c r="AM73" s="136"/>
      <c r="AN73" s="129"/>
      <c r="AO73" s="129"/>
      <c r="AP73" s="129"/>
      <c r="AQ73" s="129"/>
      <c r="AR73" s="136"/>
      <c r="AS73" s="129"/>
      <c r="AT73" s="129"/>
      <c r="AU73" s="129"/>
      <c r="AV73" s="129"/>
      <c r="AW73" s="136"/>
      <c r="AX73" s="129"/>
      <c r="AY73" s="129"/>
      <c r="AZ73" s="129"/>
      <c r="BA73" s="130"/>
      <c r="BB73" s="136">
        <v>6</v>
      </c>
      <c r="BC73" s="129"/>
      <c r="BD73" s="129"/>
      <c r="BE73" s="129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</row>
    <row r="74" spans="1:69" s="26" customFormat="1" ht="35.25" customHeight="1" x14ac:dyDescent="0.2">
      <c r="A74" s="77" t="s">
        <v>126</v>
      </c>
      <c r="B74" s="266" t="s">
        <v>213</v>
      </c>
      <c r="C74" s="266"/>
      <c r="D74" s="266"/>
      <c r="E74" s="266"/>
      <c r="F74" s="266"/>
      <c r="G74" s="266"/>
      <c r="H74" s="266"/>
      <c r="I74" s="266"/>
      <c r="J74" s="266"/>
      <c r="K74" s="20"/>
      <c r="L74" s="20"/>
      <c r="M74" s="20"/>
      <c r="N74" s="20"/>
      <c r="O74" s="20"/>
      <c r="P74" s="78" t="s">
        <v>59</v>
      </c>
      <c r="Q74" s="70">
        <f>T74+R74+S74+U74</f>
        <v>106</v>
      </c>
      <c r="R74" s="70"/>
      <c r="S74" s="71">
        <v>6</v>
      </c>
      <c r="T74" s="79">
        <f>AF74+AK74+AP74+AU74+AZ74+BE74</f>
        <v>4</v>
      </c>
      <c r="U74" s="20">
        <f>AD74+AI74+AN74+AS74+AX74+BC74</f>
        <v>96</v>
      </c>
      <c r="V74" s="80">
        <f>U74-W74-Y74-X74</f>
        <v>76</v>
      </c>
      <c r="W74" s="80"/>
      <c r="X74" s="80">
        <v>10</v>
      </c>
      <c r="Y74" s="80">
        <v>10</v>
      </c>
      <c r="Z74" s="80">
        <f>AE74+AJ74+AO74+AT74+AY74+BD74</f>
        <v>0</v>
      </c>
      <c r="AA74" s="81"/>
      <c r="AB74" s="82">
        <f>AD74+AE74+AF74</f>
        <v>0</v>
      </c>
      <c r="AC74" s="83"/>
      <c r="AD74" s="20"/>
      <c r="AE74" s="20"/>
      <c r="AF74" s="20"/>
      <c r="AG74" s="82">
        <f>AI74+AJ74+AK74</f>
        <v>0</v>
      </c>
      <c r="AH74" s="83"/>
      <c r="AI74" s="20"/>
      <c r="AJ74" s="20"/>
      <c r="AK74" s="20"/>
      <c r="AL74" s="82">
        <f>AN74+AO74+AP74</f>
        <v>0</v>
      </c>
      <c r="AM74" s="83"/>
      <c r="AN74" s="20"/>
      <c r="AO74" s="20"/>
      <c r="AP74" s="20"/>
      <c r="AQ74" s="82">
        <f>AS74+AT74+AU74</f>
        <v>0</v>
      </c>
      <c r="AR74" s="83"/>
      <c r="AS74" s="20"/>
      <c r="AT74" s="20"/>
      <c r="AU74" s="20"/>
      <c r="AV74" s="82">
        <f>AX74+AY74+AZ74</f>
        <v>54</v>
      </c>
      <c r="AW74" s="83"/>
      <c r="AX74" s="20">
        <v>52</v>
      </c>
      <c r="AY74" s="20"/>
      <c r="AZ74" s="20">
        <v>2</v>
      </c>
      <c r="BA74" s="92">
        <f>BC74+BD74+BE74</f>
        <v>46</v>
      </c>
      <c r="BB74" s="83">
        <v>6</v>
      </c>
      <c r="BC74" s="20">
        <v>44</v>
      </c>
      <c r="BD74" s="20"/>
      <c r="BE74" s="20">
        <v>2</v>
      </c>
      <c r="BL74" s="12"/>
    </row>
    <row r="75" spans="1:69" ht="11.25" customHeight="1" x14ac:dyDescent="0.2">
      <c r="A75" s="77" t="s">
        <v>127</v>
      </c>
      <c r="B75" s="265" t="s">
        <v>17</v>
      </c>
      <c r="C75" s="265"/>
      <c r="D75" s="265"/>
      <c r="E75" s="265"/>
      <c r="F75" s="265"/>
      <c r="G75" s="265"/>
      <c r="H75" s="265"/>
      <c r="I75" s="265"/>
      <c r="J75" s="265"/>
      <c r="K75" s="20"/>
      <c r="L75" s="20"/>
      <c r="M75" s="20"/>
      <c r="N75" s="20"/>
      <c r="O75" s="20" t="s">
        <v>61</v>
      </c>
      <c r="P75" s="20"/>
      <c r="Q75" s="70">
        <f>Z75</f>
        <v>108</v>
      </c>
      <c r="R75" s="70"/>
      <c r="S75" s="71"/>
      <c r="T75" s="79"/>
      <c r="U75" s="20"/>
      <c r="V75" s="80"/>
      <c r="W75" s="80"/>
      <c r="X75" s="80"/>
      <c r="Y75" s="80"/>
      <c r="Z75" s="80">
        <f>AE75+AJ75+AO75+AT75+AY75+BD75</f>
        <v>108</v>
      </c>
      <c r="AA75" s="81"/>
      <c r="AB75" s="82">
        <f>AD75+AE75+AF75</f>
        <v>0</v>
      </c>
      <c r="AC75" s="83"/>
      <c r="AD75" s="20"/>
      <c r="AE75" s="20"/>
      <c r="AF75" s="20"/>
      <c r="AG75" s="82">
        <f>AI75+AJ75+AK75</f>
        <v>0</v>
      </c>
      <c r="AH75" s="83"/>
      <c r="AI75" s="20"/>
      <c r="AJ75" s="20"/>
      <c r="AK75" s="20"/>
      <c r="AL75" s="82">
        <f>AN75+AO75+AP75</f>
        <v>0</v>
      </c>
      <c r="AM75" s="83"/>
      <c r="AN75" s="20"/>
      <c r="AO75" s="20"/>
      <c r="AP75" s="20"/>
      <c r="AQ75" s="82">
        <f>AS75+AT75+AU75</f>
        <v>0</v>
      </c>
      <c r="AR75" s="83"/>
      <c r="AS75" s="20"/>
      <c r="AT75" s="20"/>
      <c r="AU75" s="20"/>
      <c r="AV75" s="82">
        <f>AX75+AY75+AZ75</f>
        <v>108</v>
      </c>
      <c r="AW75" s="83"/>
      <c r="AX75" s="20"/>
      <c r="AY75" s="20">
        <v>108</v>
      </c>
      <c r="AZ75" s="80"/>
      <c r="BA75" s="230">
        <f>BC75+BD75+BE75</f>
        <v>0</v>
      </c>
      <c r="BB75" s="228"/>
      <c r="BC75" s="20"/>
      <c r="BD75" s="20"/>
      <c r="BE75" s="20"/>
      <c r="BF75" s="26"/>
      <c r="BG75" s="26"/>
      <c r="BH75" s="26"/>
      <c r="BI75" s="26"/>
      <c r="BJ75" s="26"/>
      <c r="BK75" s="26"/>
      <c r="BM75" s="26"/>
      <c r="BN75" s="26"/>
      <c r="BO75" s="26"/>
      <c r="BP75" s="26"/>
      <c r="BQ75" s="26"/>
    </row>
    <row r="76" spans="1:69" ht="11.25" customHeight="1" x14ac:dyDescent="0.2">
      <c r="A76" s="139" t="s">
        <v>128</v>
      </c>
      <c r="B76" s="247" t="s">
        <v>18</v>
      </c>
      <c r="C76" s="247"/>
      <c r="D76" s="247"/>
      <c r="E76" s="247"/>
      <c r="F76" s="247"/>
      <c r="G76" s="247"/>
      <c r="H76" s="247"/>
      <c r="I76" s="247"/>
      <c r="J76" s="247"/>
      <c r="K76" s="29"/>
      <c r="L76" s="29"/>
      <c r="M76" s="29"/>
      <c r="N76" s="29"/>
      <c r="O76" s="29"/>
      <c r="P76" s="29" t="s">
        <v>61</v>
      </c>
      <c r="Q76" s="116">
        <f>Z76</f>
        <v>72</v>
      </c>
      <c r="R76" s="116"/>
      <c r="S76" s="117"/>
      <c r="T76" s="118"/>
      <c r="U76" s="29"/>
      <c r="V76" s="48"/>
      <c r="W76" s="48"/>
      <c r="X76" s="48"/>
      <c r="Y76" s="48"/>
      <c r="Z76" s="80">
        <f>AE76+AJ76+AO76+AT76+AY76+BD76</f>
        <v>72</v>
      </c>
      <c r="AA76" s="49"/>
      <c r="AB76" s="90">
        <f>AD76+AE76+AF76</f>
        <v>0</v>
      </c>
      <c r="AC76" s="47"/>
      <c r="AD76" s="29"/>
      <c r="AE76" s="29"/>
      <c r="AF76" s="29"/>
      <c r="AG76" s="90">
        <f>AI76+AJ76+AK76</f>
        <v>0</v>
      </c>
      <c r="AH76" s="47"/>
      <c r="AI76" s="29"/>
      <c r="AJ76" s="29"/>
      <c r="AK76" s="29"/>
      <c r="AL76" s="90">
        <f>AN76+AO76+AP76</f>
        <v>0</v>
      </c>
      <c r="AM76" s="47"/>
      <c r="AN76" s="29"/>
      <c r="AO76" s="29"/>
      <c r="AP76" s="29"/>
      <c r="AQ76" s="90">
        <f>AS76+AT76+AU76</f>
        <v>0</v>
      </c>
      <c r="AR76" s="47"/>
      <c r="AS76" s="29"/>
      <c r="AT76" s="29"/>
      <c r="AU76" s="29"/>
      <c r="AV76" s="82">
        <f>AX76+AY76+AZ76</f>
        <v>0</v>
      </c>
      <c r="AW76" s="83"/>
      <c r="AX76" s="20"/>
      <c r="AY76" s="20"/>
      <c r="AZ76" s="80"/>
      <c r="BA76" s="230">
        <f>BC76+BD76+BE76</f>
        <v>72</v>
      </c>
      <c r="BB76" s="229"/>
      <c r="BC76" s="29"/>
      <c r="BD76" s="29">
        <v>72</v>
      </c>
      <c r="BE76" s="29"/>
      <c r="BF76" s="263"/>
      <c r="BG76" s="263"/>
      <c r="BH76" s="263"/>
      <c r="BI76" s="26"/>
      <c r="BJ76" s="26"/>
      <c r="BK76" s="26"/>
      <c r="BM76" s="26"/>
      <c r="BN76" s="26"/>
      <c r="BO76" s="26"/>
      <c r="BP76" s="26"/>
      <c r="BQ76" s="26"/>
    </row>
    <row r="77" spans="1:69" s="26" customFormat="1" ht="22.5" customHeight="1" x14ac:dyDescent="0.2">
      <c r="A77" s="124" t="s">
        <v>129</v>
      </c>
      <c r="B77" s="257" t="s">
        <v>130</v>
      </c>
      <c r="C77" s="257"/>
      <c r="D77" s="257"/>
      <c r="E77" s="257"/>
      <c r="F77" s="257"/>
      <c r="G77" s="257"/>
      <c r="H77" s="257"/>
      <c r="I77" s="257"/>
      <c r="J77" s="257"/>
      <c r="K77" s="264" t="s">
        <v>59</v>
      </c>
      <c r="L77" s="264"/>
      <c r="M77" s="264"/>
      <c r="N77" s="264"/>
      <c r="O77" s="264"/>
      <c r="P77" s="264"/>
      <c r="Q77" s="125">
        <f>SUM(Q78:Q81)+S78</f>
        <v>364</v>
      </c>
      <c r="R77" s="125">
        <f t="shared" ref="R77:BE77" si="42">SUM(R78:R81)</f>
        <v>0</v>
      </c>
      <c r="S77" s="126">
        <f t="shared" si="42"/>
        <v>12</v>
      </c>
      <c r="T77" s="126">
        <f t="shared" si="42"/>
        <v>4</v>
      </c>
      <c r="U77" s="126">
        <f t="shared" si="42"/>
        <v>96</v>
      </c>
      <c r="V77" s="126">
        <f t="shared" si="42"/>
        <v>60</v>
      </c>
      <c r="W77" s="126">
        <f t="shared" si="42"/>
        <v>0</v>
      </c>
      <c r="X77" s="126">
        <f t="shared" si="42"/>
        <v>26</v>
      </c>
      <c r="Y77" s="126">
        <f t="shared" si="42"/>
        <v>10</v>
      </c>
      <c r="Z77" s="126">
        <f t="shared" si="42"/>
        <v>252</v>
      </c>
      <c r="AA77" s="127">
        <f t="shared" si="42"/>
        <v>0</v>
      </c>
      <c r="AB77" s="129">
        <f t="shared" si="42"/>
        <v>0</v>
      </c>
      <c r="AC77" s="129">
        <f t="shared" si="42"/>
        <v>0</v>
      </c>
      <c r="AD77" s="129">
        <f t="shared" si="42"/>
        <v>0</v>
      </c>
      <c r="AE77" s="129">
        <f t="shared" si="42"/>
        <v>0</v>
      </c>
      <c r="AF77" s="129">
        <f t="shared" si="42"/>
        <v>0</v>
      </c>
      <c r="AG77" s="129">
        <f t="shared" si="42"/>
        <v>0</v>
      </c>
      <c r="AH77" s="129">
        <f t="shared" si="42"/>
        <v>0</v>
      </c>
      <c r="AI77" s="129">
        <f t="shared" si="42"/>
        <v>0</v>
      </c>
      <c r="AJ77" s="129">
        <f t="shared" si="42"/>
        <v>0</v>
      </c>
      <c r="AK77" s="129">
        <f t="shared" si="42"/>
        <v>0</v>
      </c>
      <c r="AL77" s="129">
        <f t="shared" si="42"/>
        <v>0</v>
      </c>
      <c r="AM77" s="129">
        <f t="shared" si="42"/>
        <v>0</v>
      </c>
      <c r="AN77" s="129">
        <f t="shared" si="42"/>
        <v>0</v>
      </c>
      <c r="AO77" s="129">
        <f t="shared" si="42"/>
        <v>0</v>
      </c>
      <c r="AP77" s="129">
        <f t="shared" si="42"/>
        <v>0</v>
      </c>
      <c r="AQ77" s="129">
        <f t="shared" si="42"/>
        <v>0</v>
      </c>
      <c r="AR77" s="129">
        <f t="shared" si="42"/>
        <v>0</v>
      </c>
      <c r="AS77" s="129">
        <f t="shared" si="42"/>
        <v>0</v>
      </c>
      <c r="AT77" s="129">
        <f t="shared" si="42"/>
        <v>0</v>
      </c>
      <c r="AU77" s="129">
        <f t="shared" si="42"/>
        <v>0</v>
      </c>
      <c r="AV77" s="130">
        <f t="shared" si="42"/>
        <v>162</v>
      </c>
      <c r="AW77" s="129">
        <f t="shared" si="42"/>
        <v>0</v>
      </c>
      <c r="AX77" s="129">
        <f t="shared" si="42"/>
        <v>52</v>
      </c>
      <c r="AY77" s="129">
        <f t="shared" si="42"/>
        <v>108</v>
      </c>
      <c r="AZ77" s="131">
        <f t="shared" si="42"/>
        <v>2</v>
      </c>
      <c r="BA77" s="128">
        <f t="shared" si="42"/>
        <v>190</v>
      </c>
      <c r="BB77" s="129">
        <f t="shared" si="42"/>
        <v>12</v>
      </c>
      <c r="BC77" s="129">
        <f t="shared" si="42"/>
        <v>44</v>
      </c>
      <c r="BD77" s="129">
        <f t="shared" si="42"/>
        <v>144</v>
      </c>
      <c r="BE77" s="129">
        <f t="shared" si="42"/>
        <v>2</v>
      </c>
      <c r="BF77" s="12"/>
      <c r="BL77" s="12"/>
    </row>
    <row r="78" spans="1:69" ht="11.25" customHeight="1" x14ac:dyDescent="0.2">
      <c r="A78" s="140"/>
      <c r="B78" s="259" t="s">
        <v>120</v>
      </c>
      <c r="C78" s="259"/>
      <c r="D78" s="259"/>
      <c r="E78" s="259"/>
      <c r="F78" s="259"/>
      <c r="G78" s="259"/>
      <c r="H78" s="259"/>
      <c r="I78" s="259"/>
      <c r="J78" s="259"/>
      <c r="K78" s="129"/>
      <c r="L78" s="129"/>
      <c r="M78" s="129"/>
      <c r="N78" s="129"/>
      <c r="O78" s="129"/>
      <c r="P78" s="129" t="s">
        <v>59</v>
      </c>
      <c r="Q78" s="70"/>
      <c r="R78" s="70"/>
      <c r="S78" s="71">
        <v>6</v>
      </c>
      <c r="T78" s="141"/>
      <c r="U78" s="142"/>
      <c r="V78" s="143"/>
      <c r="W78" s="143"/>
      <c r="X78" s="143"/>
      <c r="Y78" s="143"/>
      <c r="Z78" s="143"/>
      <c r="AA78" s="144"/>
      <c r="AB78" s="143"/>
      <c r="AC78" s="145"/>
      <c r="AD78" s="142"/>
      <c r="AE78" s="142"/>
      <c r="AF78" s="142"/>
      <c r="AG78" s="142"/>
      <c r="AH78" s="145"/>
      <c r="AI78" s="142"/>
      <c r="AJ78" s="142"/>
      <c r="AK78" s="142"/>
      <c r="AL78" s="142"/>
      <c r="AM78" s="145"/>
      <c r="AN78" s="142"/>
      <c r="AO78" s="142"/>
      <c r="AP78" s="142"/>
      <c r="AQ78" s="142"/>
      <c r="AR78" s="145"/>
      <c r="AS78" s="142"/>
      <c r="AT78" s="142"/>
      <c r="AU78" s="142"/>
      <c r="AV78" s="146"/>
      <c r="AW78" s="136"/>
      <c r="AX78" s="142"/>
      <c r="AY78" s="142"/>
      <c r="AZ78" s="143"/>
      <c r="BA78" s="142"/>
      <c r="BB78" s="136">
        <v>6</v>
      </c>
      <c r="BC78" s="142"/>
      <c r="BD78" s="142"/>
      <c r="BE78" s="142"/>
    </row>
    <row r="79" spans="1:69" ht="30.75" customHeight="1" x14ac:dyDescent="0.2">
      <c r="A79" s="77" t="s">
        <v>131</v>
      </c>
      <c r="B79" s="249" t="s">
        <v>212</v>
      </c>
      <c r="C79" s="249"/>
      <c r="D79" s="249"/>
      <c r="E79" s="249"/>
      <c r="F79" s="249"/>
      <c r="G79" s="249"/>
      <c r="H79" s="249"/>
      <c r="I79" s="249"/>
      <c r="J79" s="249"/>
      <c r="K79" s="20"/>
      <c r="L79" s="20"/>
      <c r="M79" s="20"/>
      <c r="N79" s="20"/>
      <c r="O79" s="20"/>
      <c r="P79" s="78" t="s">
        <v>59</v>
      </c>
      <c r="Q79" s="70">
        <f>R79+S79+T79+U79</f>
        <v>106</v>
      </c>
      <c r="R79" s="70"/>
      <c r="S79" s="71">
        <v>6</v>
      </c>
      <c r="T79" s="79">
        <f>AF79+AK79+AP79+AU79+AZ79+BE79</f>
        <v>4</v>
      </c>
      <c r="U79" s="20">
        <f>AD79+AI79+AN79+AS79+AX79+BC79</f>
        <v>96</v>
      </c>
      <c r="V79" s="80">
        <f>U79-W79-Y79-X79</f>
        <v>60</v>
      </c>
      <c r="W79" s="80"/>
      <c r="X79" s="80">
        <v>26</v>
      </c>
      <c r="Y79" s="80">
        <v>10</v>
      </c>
      <c r="Z79" s="80">
        <f>AE79+AJ79+AO79+AT79+AY79+BD79</f>
        <v>0</v>
      </c>
      <c r="AA79" s="81"/>
      <c r="AB79" s="82">
        <f>AD79+AE79+AF79</f>
        <v>0</v>
      </c>
      <c r="AC79" s="83"/>
      <c r="AD79" s="20"/>
      <c r="AE79" s="20"/>
      <c r="AF79" s="20"/>
      <c r="AG79" s="82">
        <f>AI79+AJ79+AK79</f>
        <v>0</v>
      </c>
      <c r="AH79" s="83"/>
      <c r="AI79" s="20"/>
      <c r="AJ79" s="20"/>
      <c r="AK79" s="20"/>
      <c r="AL79" s="82">
        <f>AN79+AO79+AP79</f>
        <v>0</v>
      </c>
      <c r="AM79" s="83"/>
      <c r="AN79" s="20"/>
      <c r="AO79" s="20"/>
      <c r="AP79" s="20"/>
      <c r="AQ79" s="82">
        <f>AS79+AT79+AU79</f>
        <v>0</v>
      </c>
      <c r="AR79" s="83"/>
      <c r="AS79" s="20"/>
      <c r="AT79" s="20"/>
      <c r="AU79" s="20"/>
      <c r="AV79" s="88">
        <f>AX79+AY79+AZ79</f>
        <v>54</v>
      </c>
      <c r="AW79" s="83"/>
      <c r="AX79" s="20">
        <v>52</v>
      </c>
      <c r="AY79" s="20"/>
      <c r="AZ79" s="80">
        <v>2</v>
      </c>
      <c r="BA79" s="20">
        <f>BC79+BD79+BE79</f>
        <v>46</v>
      </c>
      <c r="BB79" s="83">
        <v>6</v>
      </c>
      <c r="BC79" s="20">
        <v>44</v>
      </c>
      <c r="BD79" s="20"/>
      <c r="BE79" s="20">
        <v>2</v>
      </c>
      <c r="BF79" s="263"/>
      <c r="BG79" s="263"/>
    </row>
    <row r="80" spans="1:69" ht="11.25" customHeight="1" x14ac:dyDescent="0.2">
      <c r="A80" s="77" t="s">
        <v>132</v>
      </c>
      <c r="B80" s="247" t="s">
        <v>17</v>
      </c>
      <c r="C80" s="247"/>
      <c r="D80" s="247"/>
      <c r="E80" s="247"/>
      <c r="F80" s="247"/>
      <c r="G80" s="247"/>
      <c r="H80" s="247"/>
      <c r="I80" s="247"/>
      <c r="J80" s="247"/>
      <c r="K80" s="20"/>
      <c r="L80" s="20"/>
      <c r="M80" s="20"/>
      <c r="N80" s="20"/>
      <c r="O80" s="20"/>
      <c r="P80" s="261" t="s">
        <v>61</v>
      </c>
      <c r="Q80" s="70">
        <f>Z80</f>
        <v>180</v>
      </c>
      <c r="R80" s="70"/>
      <c r="S80" s="71"/>
      <c r="T80" s="79"/>
      <c r="U80" s="20"/>
      <c r="V80" s="80"/>
      <c r="W80" s="80"/>
      <c r="X80" s="80"/>
      <c r="Y80" s="80"/>
      <c r="Z80" s="80">
        <f>AE80+AJ80+AO80+AT80+AY80+BD80</f>
        <v>180</v>
      </c>
      <c r="AA80" s="81"/>
      <c r="AB80" s="82">
        <f>AD80+AE80+AF80</f>
        <v>0</v>
      </c>
      <c r="AC80" s="83"/>
      <c r="AD80" s="20"/>
      <c r="AE80" s="20"/>
      <c r="AF80" s="20"/>
      <c r="AG80" s="82">
        <f>AI80+AJ80+AK80</f>
        <v>0</v>
      </c>
      <c r="AH80" s="83"/>
      <c r="AI80" s="20"/>
      <c r="AJ80" s="20"/>
      <c r="AK80" s="20"/>
      <c r="AL80" s="82">
        <f>AN80+AO80+AP80</f>
        <v>0</v>
      </c>
      <c r="AM80" s="83"/>
      <c r="AN80" s="20"/>
      <c r="AO80" s="20"/>
      <c r="AP80" s="20"/>
      <c r="AQ80" s="82">
        <f>AS80+AT80+AU80</f>
        <v>0</v>
      </c>
      <c r="AR80" s="83"/>
      <c r="AS80" s="20"/>
      <c r="AT80" s="20"/>
      <c r="AU80" s="20"/>
      <c r="AV80" s="88">
        <f>AX80+AY80+AZ80</f>
        <v>108</v>
      </c>
      <c r="AW80" s="83"/>
      <c r="AX80" s="20"/>
      <c r="AY80" s="20">
        <v>108</v>
      </c>
      <c r="AZ80" s="80"/>
      <c r="BA80" s="20">
        <f>BC80+BD80+BE80</f>
        <v>72</v>
      </c>
      <c r="BB80" s="83"/>
      <c r="BC80" s="20"/>
      <c r="BD80" s="20">
        <v>72</v>
      </c>
      <c r="BE80" s="20"/>
    </row>
    <row r="81" spans="1:69" ht="14.25" customHeight="1" x14ac:dyDescent="0.2">
      <c r="A81" s="77" t="s">
        <v>133</v>
      </c>
      <c r="B81" s="247" t="s">
        <v>18</v>
      </c>
      <c r="C81" s="247"/>
      <c r="D81" s="247"/>
      <c r="E81" s="247"/>
      <c r="F81" s="247"/>
      <c r="G81" s="247"/>
      <c r="H81" s="247"/>
      <c r="I81" s="247"/>
      <c r="J81" s="247"/>
      <c r="K81" s="20"/>
      <c r="L81" s="20"/>
      <c r="M81" s="20"/>
      <c r="N81" s="20"/>
      <c r="O81" s="20"/>
      <c r="P81" s="262"/>
      <c r="Q81" s="70">
        <f>Z81</f>
        <v>72</v>
      </c>
      <c r="R81" s="70"/>
      <c r="S81" s="71"/>
      <c r="T81" s="79"/>
      <c r="U81" s="20"/>
      <c r="V81" s="80"/>
      <c r="W81" s="80"/>
      <c r="X81" s="80"/>
      <c r="Y81" s="80"/>
      <c r="Z81" s="80">
        <f>AE81+AJ81+AO81+AT81+AY81+BD81</f>
        <v>72</v>
      </c>
      <c r="AA81" s="81"/>
      <c r="AB81" s="82">
        <f>AD81+AE81+AF81</f>
        <v>0</v>
      </c>
      <c r="AC81" s="83"/>
      <c r="AD81" s="20"/>
      <c r="AE81" s="20"/>
      <c r="AF81" s="20"/>
      <c r="AG81" s="82">
        <f>AI81+AJ81+AK81</f>
        <v>0</v>
      </c>
      <c r="AH81" s="83"/>
      <c r="AI81" s="20"/>
      <c r="AJ81" s="20"/>
      <c r="AK81" s="20"/>
      <c r="AL81" s="82">
        <f>AN81+AO81+AP81</f>
        <v>0</v>
      </c>
      <c r="AM81" s="83"/>
      <c r="AN81" s="20"/>
      <c r="AO81" s="20"/>
      <c r="AP81" s="20"/>
      <c r="AQ81" s="82">
        <f>AS81+AT81+AU81</f>
        <v>0</v>
      </c>
      <c r="AR81" s="83"/>
      <c r="AS81" s="20"/>
      <c r="AT81" s="20"/>
      <c r="AU81" s="20"/>
      <c r="AV81" s="88">
        <f>AX81+AY81+AZ81</f>
        <v>0</v>
      </c>
      <c r="AW81" s="83"/>
      <c r="AX81" s="20"/>
      <c r="AY81" s="20"/>
      <c r="AZ81" s="80"/>
      <c r="BA81" s="20">
        <f>BC81+BD81+BE81</f>
        <v>72</v>
      </c>
      <c r="BB81" s="83"/>
      <c r="BC81" s="20"/>
      <c r="BD81" s="20">
        <v>72</v>
      </c>
      <c r="BE81" s="20"/>
    </row>
    <row r="82" spans="1:69" ht="21.75" customHeight="1" x14ac:dyDescent="0.2">
      <c r="A82" s="124" t="s">
        <v>134</v>
      </c>
      <c r="B82" s="257" t="s">
        <v>135</v>
      </c>
      <c r="C82" s="257"/>
      <c r="D82" s="257"/>
      <c r="E82" s="257"/>
      <c r="F82" s="257"/>
      <c r="G82" s="257"/>
      <c r="H82" s="257"/>
      <c r="I82" s="257"/>
      <c r="J82" s="257"/>
      <c r="K82" s="264" t="s">
        <v>59</v>
      </c>
      <c r="L82" s="264"/>
      <c r="M82" s="264"/>
      <c r="N82" s="264"/>
      <c r="O82" s="264"/>
      <c r="P82" s="264"/>
      <c r="Q82" s="125">
        <f>SUM(Q83:Q86)+S83</f>
        <v>182</v>
      </c>
      <c r="R82" s="125">
        <f t="shared" ref="R82:BE82" si="43">SUM(R83:R86)</f>
        <v>0</v>
      </c>
      <c r="S82" s="126">
        <f t="shared" si="43"/>
        <v>12</v>
      </c>
      <c r="T82" s="126">
        <f t="shared" si="43"/>
        <v>4</v>
      </c>
      <c r="U82" s="126">
        <f t="shared" si="43"/>
        <v>94</v>
      </c>
      <c r="V82" s="126">
        <f t="shared" si="43"/>
        <v>82</v>
      </c>
      <c r="W82" s="126">
        <f t="shared" si="43"/>
        <v>0</v>
      </c>
      <c r="X82" s="126">
        <f t="shared" si="43"/>
        <v>12</v>
      </c>
      <c r="Y82" s="126">
        <f t="shared" si="43"/>
        <v>0</v>
      </c>
      <c r="Z82" s="126">
        <f t="shared" si="43"/>
        <v>72</v>
      </c>
      <c r="AA82" s="127">
        <f t="shared" si="43"/>
        <v>0</v>
      </c>
      <c r="AB82" s="129">
        <f t="shared" si="43"/>
        <v>0</v>
      </c>
      <c r="AC82" s="129">
        <f t="shared" si="43"/>
        <v>0</v>
      </c>
      <c r="AD82" s="129">
        <f t="shared" si="43"/>
        <v>0</v>
      </c>
      <c r="AE82" s="129">
        <f t="shared" si="43"/>
        <v>0</v>
      </c>
      <c r="AF82" s="129">
        <f t="shared" si="43"/>
        <v>0</v>
      </c>
      <c r="AG82" s="129">
        <f t="shared" si="43"/>
        <v>0</v>
      </c>
      <c r="AH82" s="129">
        <f t="shared" si="43"/>
        <v>0</v>
      </c>
      <c r="AI82" s="129">
        <f t="shared" si="43"/>
        <v>0</v>
      </c>
      <c r="AJ82" s="129">
        <f t="shared" si="43"/>
        <v>0</v>
      </c>
      <c r="AK82" s="129">
        <f t="shared" si="43"/>
        <v>0</v>
      </c>
      <c r="AL82" s="129">
        <f t="shared" si="43"/>
        <v>0</v>
      </c>
      <c r="AM82" s="129">
        <f t="shared" si="43"/>
        <v>0</v>
      </c>
      <c r="AN82" s="129">
        <f t="shared" si="43"/>
        <v>0</v>
      </c>
      <c r="AO82" s="129">
        <f t="shared" si="43"/>
        <v>0</v>
      </c>
      <c r="AP82" s="129">
        <f t="shared" si="43"/>
        <v>0</v>
      </c>
      <c r="AQ82" s="129">
        <f t="shared" si="43"/>
        <v>0</v>
      </c>
      <c r="AR82" s="129">
        <f t="shared" si="43"/>
        <v>0</v>
      </c>
      <c r="AS82" s="129">
        <f t="shared" si="43"/>
        <v>0</v>
      </c>
      <c r="AT82" s="129">
        <f t="shared" si="43"/>
        <v>0</v>
      </c>
      <c r="AU82" s="129">
        <f t="shared" si="43"/>
        <v>0</v>
      </c>
      <c r="AV82" s="130">
        <f t="shared" si="43"/>
        <v>54</v>
      </c>
      <c r="AW82" s="129">
        <f t="shared" si="43"/>
        <v>0</v>
      </c>
      <c r="AX82" s="129">
        <f t="shared" si="43"/>
        <v>52</v>
      </c>
      <c r="AY82" s="129">
        <f t="shared" si="43"/>
        <v>0</v>
      </c>
      <c r="AZ82" s="131">
        <f t="shared" si="43"/>
        <v>2</v>
      </c>
      <c r="BA82" s="129">
        <f t="shared" si="43"/>
        <v>116</v>
      </c>
      <c r="BB82" s="129">
        <f t="shared" si="43"/>
        <v>12</v>
      </c>
      <c r="BC82" s="129">
        <f t="shared" si="43"/>
        <v>42</v>
      </c>
      <c r="BD82" s="129">
        <f t="shared" si="43"/>
        <v>72</v>
      </c>
      <c r="BE82" s="129">
        <f t="shared" si="43"/>
        <v>2</v>
      </c>
    </row>
    <row r="83" spans="1:69" ht="14.25" customHeight="1" x14ac:dyDescent="0.2">
      <c r="A83" s="140"/>
      <c r="B83" s="259" t="s">
        <v>120</v>
      </c>
      <c r="C83" s="259"/>
      <c r="D83" s="259"/>
      <c r="E83" s="259"/>
      <c r="F83" s="259"/>
      <c r="G83" s="259"/>
      <c r="H83" s="259"/>
      <c r="I83" s="259"/>
      <c r="J83" s="259"/>
      <c r="K83" s="129"/>
      <c r="L83" s="129"/>
      <c r="M83" s="129"/>
      <c r="N83" s="129"/>
      <c r="O83" s="129"/>
      <c r="P83" s="129" t="s">
        <v>59</v>
      </c>
      <c r="Q83" s="70"/>
      <c r="R83" s="70"/>
      <c r="S83" s="71">
        <v>6</v>
      </c>
      <c r="T83" s="141"/>
      <c r="U83" s="142"/>
      <c r="V83" s="143"/>
      <c r="W83" s="143"/>
      <c r="X83" s="143"/>
      <c r="Y83" s="143"/>
      <c r="Z83" s="143"/>
      <c r="AA83" s="144"/>
      <c r="AB83" s="143"/>
      <c r="AC83" s="145"/>
      <c r="AD83" s="142"/>
      <c r="AE83" s="142"/>
      <c r="AF83" s="142"/>
      <c r="AG83" s="142"/>
      <c r="AH83" s="145"/>
      <c r="AI83" s="142"/>
      <c r="AJ83" s="142"/>
      <c r="AK83" s="142"/>
      <c r="AL83" s="142"/>
      <c r="AM83" s="145"/>
      <c r="AN83" s="142"/>
      <c r="AO83" s="142"/>
      <c r="AP83" s="142"/>
      <c r="AQ83" s="142"/>
      <c r="AR83" s="145"/>
      <c r="AS83" s="142"/>
      <c r="AT83" s="142"/>
      <c r="AU83" s="142"/>
      <c r="AV83" s="146"/>
      <c r="AW83" s="136"/>
      <c r="AX83" s="142"/>
      <c r="AY83" s="142"/>
      <c r="AZ83" s="143"/>
      <c r="BA83" s="142"/>
      <c r="BB83" s="136">
        <v>6</v>
      </c>
      <c r="BC83" s="142"/>
      <c r="BD83" s="142"/>
      <c r="BE83" s="142"/>
    </row>
    <row r="84" spans="1:69" ht="32.25" customHeight="1" x14ac:dyDescent="0.2">
      <c r="A84" s="77" t="s">
        <v>136</v>
      </c>
      <c r="B84" s="249" t="s">
        <v>211</v>
      </c>
      <c r="C84" s="249"/>
      <c r="D84" s="249"/>
      <c r="E84" s="249"/>
      <c r="F84" s="249"/>
      <c r="G84" s="249"/>
      <c r="H84" s="249"/>
      <c r="I84" s="249"/>
      <c r="J84" s="249"/>
      <c r="K84" s="20"/>
      <c r="L84" s="20"/>
      <c r="M84" s="20"/>
      <c r="N84" s="20"/>
      <c r="O84" s="20"/>
      <c r="P84" s="78" t="s">
        <v>59</v>
      </c>
      <c r="Q84" s="70">
        <f>T84+R84+S84+U84</f>
        <v>104</v>
      </c>
      <c r="R84" s="70"/>
      <c r="S84" s="71">
        <f t="shared" ref="S84" si="44">AC84+AH84+AM84+AR84+AW84+BB84</f>
        <v>6</v>
      </c>
      <c r="T84" s="79">
        <f>AF84+AK84+AP84+AU84+AZ84+BE84</f>
        <v>4</v>
      </c>
      <c r="U84" s="20">
        <f>AD84+AI84+AN84+AS84+AX84+BC84</f>
        <v>94</v>
      </c>
      <c r="V84" s="80">
        <f>U84-W84-Y84-X84</f>
        <v>82</v>
      </c>
      <c r="W84" s="80"/>
      <c r="X84" s="80">
        <v>12</v>
      </c>
      <c r="Y84" s="80"/>
      <c r="Z84" s="80">
        <f>AE84+AJ84+AO84+AT84+AY84+BD84</f>
        <v>0</v>
      </c>
      <c r="AA84" s="81"/>
      <c r="AB84" s="82">
        <f>AD84+AE84+AF84</f>
        <v>0</v>
      </c>
      <c r="AC84" s="83"/>
      <c r="AD84" s="20"/>
      <c r="AE84" s="20"/>
      <c r="AF84" s="20"/>
      <c r="AG84" s="82">
        <f>AI84+AJ84+AK84</f>
        <v>0</v>
      </c>
      <c r="AH84" s="83"/>
      <c r="AI84" s="20"/>
      <c r="AJ84" s="20"/>
      <c r="AK84" s="20"/>
      <c r="AL84" s="82">
        <f>AN84+AO84+AP84</f>
        <v>0</v>
      </c>
      <c r="AM84" s="83"/>
      <c r="AN84" s="20"/>
      <c r="AO84" s="20"/>
      <c r="AP84" s="20"/>
      <c r="AQ84" s="82">
        <f>AS84+AT84+AU84</f>
        <v>0</v>
      </c>
      <c r="AR84" s="83"/>
      <c r="AS84" s="20"/>
      <c r="AT84" s="20"/>
      <c r="AU84" s="20"/>
      <c r="AV84" s="88">
        <f>AX84+AY84+AZ84</f>
        <v>54</v>
      </c>
      <c r="AW84" s="83"/>
      <c r="AX84" s="20">
        <v>52</v>
      </c>
      <c r="AY84" s="20"/>
      <c r="AZ84" s="80">
        <v>2</v>
      </c>
      <c r="BA84" s="20">
        <f>BC84+BD84+BE84</f>
        <v>44</v>
      </c>
      <c r="BB84" s="83">
        <v>6</v>
      </c>
      <c r="BC84" s="20">
        <v>42</v>
      </c>
      <c r="BD84" s="20"/>
      <c r="BE84" s="20">
        <v>2</v>
      </c>
    </row>
    <row r="85" spans="1:69" ht="14.25" customHeight="1" x14ac:dyDescent="0.2">
      <c r="A85" s="77" t="s">
        <v>137</v>
      </c>
      <c r="B85" s="247" t="s">
        <v>17</v>
      </c>
      <c r="C85" s="247"/>
      <c r="D85" s="247"/>
      <c r="E85" s="247"/>
      <c r="F85" s="247"/>
      <c r="G85" s="247"/>
      <c r="H85" s="247"/>
      <c r="I85" s="247"/>
      <c r="J85" s="247"/>
      <c r="K85" s="20"/>
      <c r="L85" s="20"/>
      <c r="M85" s="20"/>
      <c r="N85" s="20"/>
      <c r="O85" s="20"/>
      <c r="P85" s="261" t="s">
        <v>61</v>
      </c>
      <c r="Q85" s="70">
        <f>Z85</f>
        <v>36</v>
      </c>
      <c r="R85" s="70"/>
      <c r="S85" s="71"/>
      <c r="T85" s="79"/>
      <c r="U85" s="20"/>
      <c r="V85" s="80"/>
      <c r="W85" s="80"/>
      <c r="X85" s="80"/>
      <c r="Y85" s="80"/>
      <c r="Z85" s="80">
        <f>AE85+AJ85+AO85+AT85+AY85+BD85</f>
        <v>36</v>
      </c>
      <c r="AA85" s="81"/>
      <c r="AB85" s="82">
        <f>AD85+AE85+AF85</f>
        <v>0</v>
      </c>
      <c r="AC85" s="83"/>
      <c r="AD85" s="20"/>
      <c r="AE85" s="20"/>
      <c r="AF85" s="20"/>
      <c r="AG85" s="82">
        <f>AI85+AJ85+AK85</f>
        <v>0</v>
      </c>
      <c r="AH85" s="83"/>
      <c r="AI85" s="20"/>
      <c r="AJ85" s="20"/>
      <c r="AK85" s="20"/>
      <c r="AL85" s="82">
        <f>AN85+AO85+AP85</f>
        <v>0</v>
      </c>
      <c r="AM85" s="83"/>
      <c r="AN85" s="20"/>
      <c r="AO85" s="20"/>
      <c r="AP85" s="20"/>
      <c r="AQ85" s="82">
        <f>AS85+AT85+AU85</f>
        <v>0</v>
      </c>
      <c r="AR85" s="83"/>
      <c r="AS85" s="20"/>
      <c r="AT85" s="20"/>
      <c r="AU85" s="20"/>
      <c r="AV85" s="88">
        <f>AX85+AY85+AZ85</f>
        <v>0</v>
      </c>
      <c r="AW85" s="83"/>
      <c r="AX85" s="20"/>
      <c r="AY85" s="20"/>
      <c r="AZ85" s="80"/>
      <c r="BA85" s="20">
        <f>BC85+BD85+BE85</f>
        <v>36</v>
      </c>
      <c r="BB85" s="83"/>
      <c r="BC85" s="20"/>
      <c r="BD85" s="20">
        <v>36</v>
      </c>
      <c r="BE85" s="20"/>
    </row>
    <row r="86" spans="1:69" ht="14.25" customHeight="1" x14ac:dyDescent="0.2">
      <c r="A86" s="77" t="s">
        <v>138</v>
      </c>
      <c r="B86" s="247" t="s">
        <v>18</v>
      </c>
      <c r="C86" s="247"/>
      <c r="D86" s="247"/>
      <c r="E86" s="247"/>
      <c r="F86" s="247"/>
      <c r="G86" s="247"/>
      <c r="H86" s="247"/>
      <c r="I86" s="247"/>
      <c r="J86" s="247"/>
      <c r="K86" s="20"/>
      <c r="L86" s="20"/>
      <c r="M86" s="20"/>
      <c r="N86" s="20"/>
      <c r="O86" s="20"/>
      <c r="P86" s="262"/>
      <c r="Q86" s="70">
        <f>Z86</f>
        <v>36</v>
      </c>
      <c r="R86" s="70"/>
      <c r="S86" s="71"/>
      <c r="T86" s="79"/>
      <c r="U86" s="20"/>
      <c r="V86" s="80"/>
      <c r="W86" s="80"/>
      <c r="X86" s="80"/>
      <c r="Y86" s="80"/>
      <c r="Z86" s="80">
        <f>AE86+AJ86+AO86+AT86+AY86+BD86</f>
        <v>36</v>
      </c>
      <c r="AA86" s="81"/>
      <c r="AB86" s="82">
        <f>AD86+AE86+AF86</f>
        <v>0</v>
      </c>
      <c r="AC86" s="83"/>
      <c r="AD86" s="20"/>
      <c r="AE86" s="20"/>
      <c r="AF86" s="20"/>
      <c r="AG86" s="82">
        <f>AI86+AJ86+AK86</f>
        <v>0</v>
      </c>
      <c r="AH86" s="83"/>
      <c r="AI86" s="20"/>
      <c r="AJ86" s="20"/>
      <c r="AK86" s="20"/>
      <c r="AL86" s="82">
        <f>AN86+AO86+AP86</f>
        <v>0</v>
      </c>
      <c r="AM86" s="83"/>
      <c r="AN86" s="20"/>
      <c r="AO86" s="20"/>
      <c r="AP86" s="20"/>
      <c r="AQ86" s="82">
        <f>AS86+AT86+AU86</f>
        <v>0</v>
      </c>
      <c r="AR86" s="83"/>
      <c r="AS86" s="20"/>
      <c r="AT86" s="20"/>
      <c r="AU86" s="20"/>
      <c r="AV86" s="88">
        <f>AX86+AY86+AZ86</f>
        <v>0</v>
      </c>
      <c r="AW86" s="83"/>
      <c r="AX86" s="20"/>
      <c r="AY86" s="20"/>
      <c r="AZ86" s="80"/>
      <c r="BA86" s="20">
        <f>BC86+BD86+BE86</f>
        <v>36</v>
      </c>
      <c r="BB86" s="83"/>
      <c r="BC86" s="20"/>
      <c r="BD86" s="20">
        <v>36</v>
      </c>
      <c r="BE86" s="20"/>
    </row>
    <row r="87" spans="1:69" s="26" customFormat="1" ht="24.75" customHeight="1" x14ac:dyDescent="0.2">
      <c r="A87" s="124" t="s">
        <v>139</v>
      </c>
      <c r="B87" s="257" t="s">
        <v>193</v>
      </c>
      <c r="C87" s="257"/>
      <c r="D87" s="257"/>
      <c r="E87" s="257"/>
      <c r="F87" s="257"/>
      <c r="G87" s="257"/>
      <c r="H87" s="257"/>
      <c r="I87" s="257"/>
      <c r="J87" s="257"/>
      <c r="K87" s="258" t="s">
        <v>59</v>
      </c>
      <c r="L87" s="258"/>
      <c r="M87" s="258"/>
      <c r="N87" s="258"/>
      <c r="O87" s="258"/>
      <c r="P87" s="258"/>
      <c r="Q87" s="125">
        <f>SUM(Q88:Q91)+S88</f>
        <v>242</v>
      </c>
      <c r="R87" s="125">
        <f t="shared" ref="R87:AV87" si="45">SUM(R88:R91)</f>
        <v>0</v>
      </c>
      <c r="S87" s="126">
        <f t="shared" si="45"/>
        <v>6</v>
      </c>
      <c r="T87" s="126">
        <f t="shared" si="45"/>
        <v>2</v>
      </c>
      <c r="U87" s="126">
        <f t="shared" si="45"/>
        <v>90</v>
      </c>
      <c r="V87" s="126">
        <f t="shared" si="45"/>
        <v>54</v>
      </c>
      <c r="W87" s="126">
        <f t="shared" si="45"/>
        <v>0</v>
      </c>
      <c r="X87" s="126">
        <f t="shared" si="45"/>
        <v>36</v>
      </c>
      <c r="Y87" s="126">
        <f t="shared" si="45"/>
        <v>0</v>
      </c>
      <c r="Z87" s="126">
        <f t="shared" si="45"/>
        <v>144</v>
      </c>
      <c r="AA87" s="127">
        <f t="shared" si="45"/>
        <v>0</v>
      </c>
      <c r="AB87" s="129">
        <f t="shared" si="45"/>
        <v>0</v>
      </c>
      <c r="AC87" s="129">
        <f t="shared" si="45"/>
        <v>0</v>
      </c>
      <c r="AD87" s="129">
        <f t="shared" si="45"/>
        <v>0</v>
      </c>
      <c r="AE87" s="129">
        <f t="shared" si="45"/>
        <v>0</v>
      </c>
      <c r="AF87" s="129">
        <f t="shared" si="45"/>
        <v>0</v>
      </c>
      <c r="AG87" s="129">
        <f t="shared" si="45"/>
        <v>0</v>
      </c>
      <c r="AH87" s="129">
        <f t="shared" si="45"/>
        <v>0</v>
      </c>
      <c r="AI87" s="129">
        <f t="shared" si="45"/>
        <v>0</v>
      </c>
      <c r="AJ87" s="129">
        <f t="shared" si="45"/>
        <v>0</v>
      </c>
      <c r="AK87" s="129">
        <f t="shared" si="45"/>
        <v>0</v>
      </c>
      <c r="AL87" s="129">
        <f t="shared" si="45"/>
        <v>38</v>
      </c>
      <c r="AM87" s="129">
        <f t="shared" si="45"/>
        <v>0</v>
      </c>
      <c r="AN87" s="129">
        <f t="shared" si="45"/>
        <v>38</v>
      </c>
      <c r="AO87" s="129">
        <f t="shared" si="45"/>
        <v>0</v>
      </c>
      <c r="AP87" s="129">
        <f t="shared" si="45"/>
        <v>0</v>
      </c>
      <c r="AQ87" s="129">
        <f t="shared" si="45"/>
        <v>198</v>
      </c>
      <c r="AR87" s="129">
        <f t="shared" si="45"/>
        <v>6</v>
      </c>
      <c r="AS87" s="129">
        <f t="shared" si="45"/>
        <v>52</v>
      </c>
      <c r="AT87" s="129">
        <f t="shared" si="45"/>
        <v>144</v>
      </c>
      <c r="AU87" s="129">
        <f t="shared" si="45"/>
        <v>2</v>
      </c>
      <c r="AV87" s="130">
        <f t="shared" si="45"/>
        <v>0</v>
      </c>
      <c r="AW87" s="129">
        <f t="shared" ref="AW87:BE87" si="46">SUM(AW88:AW91)</f>
        <v>0</v>
      </c>
      <c r="AX87" s="129">
        <f t="shared" si="46"/>
        <v>0</v>
      </c>
      <c r="AY87" s="129">
        <f t="shared" si="46"/>
        <v>0</v>
      </c>
      <c r="AZ87" s="131">
        <f t="shared" si="46"/>
        <v>0</v>
      </c>
      <c r="BA87" s="129">
        <f t="shared" si="46"/>
        <v>0</v>
      </c>
      <c r="BB87" s="129">
        <f t="shared" si="46"/>
        <v>0</v>
      </c>
      <c r="BC87" s="129">
        <f t="shared" si="46"/>
        <v>0</v>
      </c>
      <c r="BD87" s="129">
        <f t="shared" si="46"/>
        <v>0</v>
      </c>
      <c r="BE87" s="129">
        <f t="shared" si="46"/>
        <v>0</v>
      </c>
      <c r="BF87" s="12"/>
      <c r="BL87" s="12"/>
    </row>
    <row r="88" spans="1:69" ht="12" customHeight="1" x14ac:dyDescent="0.2">
      <c r="A88" s="140"/>
      <c r="B88" s="259" t="s">
        <v>120</v>
      </c>
      <c r="C88" s="259"/>
      <c r="D88" s="259"/>
      <c r="E88" s="259"/>
      <c r="F88" s="259"/>
      <c r="G88" s="259"/>
      <c r="H88" s="259"/>
      <c r="I88" s="259"/>
      <c r="J88" s="259"/>
      <c r="K88" s="129"/>
      <c r="L88" s="129"/>
      <c r="M88" s="129"/>
      <c r="N88" s="129" t="s">
        <v>59</v>
      </c>
      <c r="O88" s="129"/>
      <c r="P88" s="129"/>
      <c r="Q88" s="70"/>
      <c r="R88" s="70"/>
      <c r="S88" s="71">
        <v>6</v>
      </c>
      <c r="T88" s="141"/>
      <c r="U88" s="142"/>
      <c r="V88" s="143"/>
      <c r="W88" s="143"/>
      <c r="X88" s="143"/>
      <c r="Y88" s="143"/>
      <c r="Z88" s="143"/>
      <c r="AA88" s="144"/>
      <c r="AB88" s="143"/>
      <c r="AC88" s="145"/>
      <c r="AD88" s="142"/>
      <c r="AE88" s="142"/>
      <c r="AF88" s="142"/>
      <c r="AG88" s="142"/>
      <c r="AH88" s="145"/>
      <c r="AI88" s="142"/>
      <c r="AJ88" s="142"/>
      <c r="AK88" s="142"/>
      <c r="AL88" s="142"/>
      <c r="AM88" s="145"/>
      <c r="AN88" s="142"/>
      <c r="AO88" s="142"/>
      <c r="AP88" s="142"/>
      <c r="AQ88" s="136"/>
      <c r="AR88" s="145">
        <v>6</v>
      </c>
      <c r="AS88" s="142"/>
      <c r="AT88" s="142"/>
      <c r="AU88" s="142"/>
      <c r="AV88" s="146"/>
      <c r="AW88" s="145"/>
      <c r="AX88" s="142"/>
      <c r="AY88" s="142"/>
      <c r="AZ88" s="143"/>
      <c r="BA88" s="136"/>
      <c r="BB88" s="136"/>
      <c r="BC88" s="142"/>
      <c r="BD88" s="142"/>
      <c r="BE88" s="142"/>
    </row>
    <row r="89" spans="1:69" ht="22.5" customHeight="1" x14ac:dyDescent="0.2">
      <c r="A89" s="77" t="s">
        <v>140</v>
      </c>
      <c r="B89" s="260" t="s">
        <v>217</v>
      </c>
      <c r="C89" s="260"/>
      <c r="D89" s="260"/>
      <c r="E89" s="260"/>
      <c r="F89" s="260"/>
      <c r="G89" s="260"/>
      <c r="H89" s="260"/>
      <c r="I89" s="260"/>
      <c r="J89" s="260"/>
      <c r="K89" s="20"/>
      <c r="L89" s="20"/>
      <c r="M89" s="20"/>
      <c r="N89" s="78" t="s">
        <v>61</v>
      </c>
      <c r="O89" s="20"/>
      <c r="P89" s="78"/>
      <c r="Q89" s="70">
        <f>R89+S89+T89+U89</f>
        <v>92</v>
      </c>
      <c r="R89" s="70"/>
      <c r="S89" s="71">
        <f t="shared" ref="S89" si="47">AC89+AH89+AM89+AR89+AW89+BB89</f>
        <v>0</v>
      </c>
      <c r="T89" s="79">
        <f>AF89+AK89+AP89+AU89+AZ89+BE89</f>
        <v>2</v>
      </c>
      <c r="U89" s="20">
        <f>AD89+AI89+AN89+AS89+AX89+BC89</f>
        <v>90</v>
      </c>
      <c r="V89" s="80">
        <f>U89-X89</f>
        <v>54</v>
      </c>
      <c r="W89" s="80"/>
      <c r="X89" s="80">
        <v>36</v>
      </c>
      <c r="Y89" s="80"/>
      <c r="Z89" s="80">
        <f>AE89+AJ89+AO89+AT89+AY89+BD89</f>
        <v>0</v>
      </c>
      <c r="AA89" s="81"/>
      <c r="AB89" s="82">
        <f>AD89+AE89+AF89</f>
        <v>0</v>
      </c>
      <c r="AC89" s="83"/>
      <c r="AD89" s="20"/>
      <c r="AE89" s="20"/>
      <c r="AF89" s="20"/>
      <c r="AG89" s="82">
        <f>AI89+AJ89+AK89</f>
        <v>0</v>
      </c>
      <c r="AH89" s="83"/>
      <c r="AI89" s="20"/>
      <c r="AJ89" s="20"/>
      <c r="AK89" s="20"/>
      <c r="AL89" s="82">
        <f>AN89+AO89+AP89</f>
        <v>38</v>
      </c>
      <c r="AM89" s="83"/>
      <c r="AN89" s="20">
        <v>38</v>
      </c>
      <c r="AO89" s="20"/>
      <c r="AP89" s="20"/>
      <c r="AQ89" s="82">
        <f>AS89+AT89+AU89</f>
        <v>54</v>
      </c>
      <c r="AR89" s="83"/>
      <c r="AS89" s="20">
        <v>52</v>
      </c>
      <c r="AT89" s="20"/>
      <c r="AU89" s="20">
        <v>2</v>
      </c>
      <c r="AV89" s="88">
        <f>AX89+AY89+AZ89</f>
        <v>0</v>
      </c>
      <c r="AW89" s="83"/>
      <c r="AX89" s="20"/>
      <c r="AY89" s="20"/>
      <c r="AZ89" s="80"/>
      <c r="BA89" s="20">
        <f>BC89+BD89+BE89</f>
        <v>0</v>
      </c>
      <c r="BB89" s="83"/>
      <c r="BC89" s="20"/>
      <c r="BD89" s="20"/>
      <c r="BE89" s="20"/>
      <c r="BF89" s="263"/>
      <c r="BG89" s="263"/>
    </row>
    <row r="90" spans="1:69" ht="13.5" customHeight="1" x14ac:dyDescent="0.2">
      <c r="A90" s="77" t="s">
        <v>141</v>
      </c>
      <c r="B90" s="247" t="s">
        <v>17</v>
      </c>
      <c r="C90" s="247"/>
      <c r="D90" s="247"/>
      <c r="E90" s="247"/>
      <c r="F90" s="247"/>
      <c r="G90" s="247"/>
      <c r="H90" s="247"/>
      <c r="I90" s="247"/>
      <c r="J90" s="247"/>
      <c r="K90" s="20"/>
      <c r="L90" s="20"/>
      <c r="M90" s="20"/>
      <c r="N90" s="261" t="s">
        <v>61</v>
      </c>
      <c r="O90" s="20"/>
      <c r="P90" s="115"/>
      <c r="Q90" s="70">
        <f>Z90</f>
        <v>72</v>
      </c>
      <c r="R90" s="70"/>
      <c r="S90" s="71"/>
      <c r="T90" s="79"/>
      <c r="U90" s="20"/>
      <c r="V90" s="80"/>
      <c r="W90" s="80"/>
      <c r="X90" s="80"/>
      <c r="Y90" s="80"/>
      <c r="Z90" s="80">
        <f>AE90+AJ90+AO90+AT90+AY90+BD90</f>
        <v>72</v>
      </c>
      <c r="AA90" s="81"/>
      <c r="AB90" s="82">
        <f>AD90+AE90+AF90</f>
        <v>0</v>
      </c>
      <c r="AC90" s="83"/>
      <c r="AD90" s="20"/>
      <c r="AE90" s="20"/>
      <c r="AF90" s="20"/>
      <c r="AG90" s="82">
        <f>AI90+AJ90+AK90</f>
        <v>0</v>
      </c>
      <c r="AH90" s="83"/>
      <c r="AI90" s="20"/>
      <c r="AJ90" s="20"/>
      <c r="AK90" s="20"/>
      <c r="AL90" s="82">
        <f>AN90+AO90+AP90</f>
        <v>0</v>
      </c>
      <c r="AM90" s="83"/>
      <c r="AN90" s="20"/>
      <c r="AO90" s="20"/>
      <c r="AP90" s="20"/>
      <c r="AQ90" s="82">
        <f>AS90+AT90+AU90</f>
        <v>72</v>
      </c>
      <c r="AR90" s="83"/>
      <c r="AS90" s="20"/>
      <c r="AT90" s="20">
        <v>72</v>
      </c>
      <c r="AU90" s="20"/>
      <c r="AV90" s="88">
        <f>AX90+AY90+AZ90</f>
        <v>0</v>
      </c>
      <c r="AW90" s="83"/>
      <c r="AX90" s="20"/>
      <c r="AY90" s="20"/>
      <c r="AZ90" s="80"/>
      <c r="BA90" s="20">
        <f>BC90+BD90+BE90</f>
        <v>0</v>
      </c>
      <c r="BB90" s="83"/>
      <c r="BC90" s="20"/>
      <c r="BD90" s="20"/>
      <c r="BE90" s="20"/>
    </row>
    <row r="91" spans="1:69" ht="14.25" customHeight="1" x14ac:dyDescent="0.2">
      <c r="A91" s="77" t="s">
        <v>142</v>
      </c>
      <c r="B91" s="247" t="s">
        <v>18</v>
      </c>
      <c r="C91" s="247"/>
      <c r="D91" s="247"/>
      <c r="E91" s="247"/>
      <c r="F91" s="247"/>
      <c r="G91" s="247"/>
      <c r="H91" s="247"/>
      <c r="I91" s="247"/>
      <c r="J91" s="247"/>
      <c r="K91" s="20"/>
      <c r="L91" s="20"/>
      <c r="M91" s="20"/>
      <c r="N91" s="262"/>
      <c r="O91" s="20"/>
      <c r="P91" s="78"/>
      <c r="Q91" s="70">
        <f>Z91</f>
        <v>72</v>
      </c>
      <c r="R91" s="70"/>
      <c r="S91" s="71"/>
      <c r="T91" s="79"/>
      <c r="U91" s="20"/>
      <c r="V91" s="80"/>
      <c r="W91" s="80"/>
      <c r="X91" s="80"/>
      <c r="Y91" s="80"/>
      <c r="Z91" s="80">
        <f>AE91+AJ91+AO91+AT91+AY91+BD91</f>
        <v>72</v>
      </c>
      <c r="AA91" s="81"/>
      <c r="AB91" s="82">
        <f>AD91+AE91+AF91</f>
        <v>0</v>
      </c>
      <c r="AC91" s="83"/>
      <c r="AD91" s="20"/>
      <c r="AE91" s="20"/>
      <c r="AF91" s="20"/>
      <c r="AG91" s="82">
        <f>AI91+AJ91+AK91</f>
        <v>0</v>
      </c>
      <c r="AH91" s="83"/>
      <c r="AI91" s="20"/>
      <c r="AJ91" s="20"/>
      <c r="AK91" s="20"/>
      <c r="AL91" s="82">
        <f>AN91+AO91+AP91</f>
        <v>0</v>
      </c>
      <c r="AM91" s="83"/>
      <c r="AN91" s="20"/>
      <c r="AO91" s="20"/>
      <c r="AP91" s="20"/>
      <c r="AQ91" s="82">
        <f>AS91+AT91+AU91</f>
        <v>72</v>
      </c>
      <c r="AR91" s="83"/>
      <c r="AS91" s="20"/>
      <c r="AT91" s="20">
        <v>72</v>
      </c>
      <c r="AU91" s="20"/>
      <c r="AV91" s="88">
        <f>AX91+AY91+AZ91</f>
        <v>0</v>
      </c>
      <c r="AW91" s="83"/>
      <c r="AX91" s="20"/>
      <c r="AY91" s="20"/>
      <c r="AZ91" s="80"/>
      <c r="BA91" s="20">
        <f>BC91+BD91+BE91</f>
        <v>0</v>
      </c>
      <c r="BB91" s="83"/>
      <c r="BC91" s="20"/>
      <c r="BD91" s="20"/>
      <c r="BE91" s="20"/>
    </row>
    <row r="92" spans="1:69" ht="11.25" customHeight="1" x14ac:dyDescent="0.2">
      <c r="A92" s="147" t="s">
        <v>143</v>
      </c>
      <c r="B92" s="255" t="s">
        <v>18</v>
      </c>
      <c r="C92" s="255"/>
      <c r="D92" s="255"/>
      <c r="E92" s="255"/>
      <c r="F92" s="255"/>
      <c r="G92" s="255"/>
      <c r="H92" s="255"/>
      <c r="I92" s="255"/>
      <c r="J92" s="255"/>
      <c r="K92" s="82"/>
      <c r="L92" s="82"/>
      <c r="M92" s="82"/>
      <c r="N92" s="82"/>
      <c r="O92" s="82"/>
      <c r="P92" s="82" t="s">
        <v>61</v>
      </c>
      <c r="Q92" s="148">
        <f>S92+T92+U92+Z92</f>
        <v>144</v>
      </c>
      <c r="R92" s="148"/>
      <c r="S92" s="149"/>
      <c r="T92" s="150"/>
      <c r="U92" s="82"/>
      <c r="V92" s="151"/>
      <c r="W92" s="151"/>
      <c r="X92" s="151"/>
      <c r="Y92" s="151"/>
      <c r="Z92" s="80">
        <f>AE92+AJ92+AO92+AT92+AY92+BD92</f>
        <v>144</v>
      </c>
      <c r="AA92" s="152">
        <f>AC92+AH92+AM92+AR92+AW92+BB92</f>
        <v>0</v>
      </c>
      <c r="AB92" s="82">
        <f>AD92+AE92+AF92</f>
        <v>0</v>
      </c>
      <c r="AC92" s="153"/>
      <c r="AD92" s="82"/>
      <c r="AE92" s="82"/>
      <c r="AF92" s="82"/>
      <c r="AG92" s="82">
        <f>AI92+AJ92+AK92</f>
        <v>0</v>
      </c>
      <c r="AH92" s="153"/>
      <c r="AI92" s="82"/>
      <c r="AJ92" s="82"/>
      <c r="AK92" s="82"/>
      <c r="AL92" s="87">
        <f>AN92+AO92+AP92</f>
        <v>0</v>
      </c>
      <c r="AM92" s="153"/>
      <c r="AN92" s="82"/>
      <c r="AO92" s="82"/>
      <c r="AP92" s="82"/>
      <c r="AQ92" s="82">
        <f>AS92+AT92+AU92</f>
        <v>0</v>
      </c>
      <c r="AR92" s="153"/>
      <c r="AS92" s="82"/>
      <c r="AT92" s="82"/>
      <c r="AU92" s="82"/>
      <c r="AV92" s="88">
        <f>AX92+AY92+AZ92</f>
        <v>0</v>
      </c>
      <c r="AW92" s="153"/>
      <c r="AX92" s="82"/>
      <c r="AY92" s="82"/>
      <c r="AZ92" s="151"/>
      <c r="BA92" s="82">
        <f>BC92+BD92+BE92</f>
        <v>144</v>
      </c>
      <c r="BB92" s="153"/>
      <c r="BC92" s="82"/>
      <c r="BD92" s="82">
        <v>144</v>
      </c>
      <c r="BE92" s="82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</row>
    <row r="93" spans="1:69" s="26" customFormat="1" ht="11.25" customHeight="1" x14ac:dyDescent="0.2">
      <c r="A93" s="68" t="s">
        <v>144</v>
      </c>
      <c r="B93" s="255" t="s">
        <v>21</v>
      </c>
      <c r="C93" s="255"/>
      <c r="D93" s="255"/>
      <c r="E93" s="255"/>
      <c r="F93" s="255"/>
      <c r="G93" s="255"/>
      <c r="H93" s="255"/>
      <c r="I93" s="255"/>
      <c r="J93" s="255"/>
      <c r="K93" s="69"/>
      <c r="L93" s="69"/>
      <c r="M93" s="69"/>
      <c r="N93" s="69"/>
      <c r="O93" s="69"/>
      <c r="P93" s="69"/>
      <c r="Q93" s="70">
        <f>AB93+AG93+AL93+AQ93+AV93+BA93</f>
        <v>216</v>
      </c>
      <c r="R93" s="70"/>
      <c r="S93" s="71"/>
      <c r="T93" s="79"/>
      <c r="U93" s="20"/>
      <c r="V93" s="80"/>
      <c r="W93" s="80"/>
      <c r="X93" s="80"/>
      <c r="Y93" s="80"/>
      <c r="Z93" s="80">
        <f>AE93+AJ93+AO93+AT93+AY93+BD93</f>
        <v>0</v>
      </c>
      <c r="AA93" s="81"/>
      <c r="AB93" s="76"/>
      <c r="AC93" s="74"/>
      <c r="AD93" s="69"/>
      <c r="AE93" s="69"/>
      <c r="AF93" s="69"/>
      <c r="AG93" s="76"/>
      <c r="AH93" s="74"/>
      <c r="AI93" s="69"/>
      <c r="AJ93" s="69"/>
      <c r="AK93" s="69"/>
      <c r="AL93" s="76"/>
      <c r="AM93" s="74"/>
      <c r="AN93" s="69"/>
      <c r="AO93" s="69"/>
      <c r="AP93" s="69"/>
      <c r="AQ93" s="76"/>
      <c r="AR93" s="74"/>
      <c r="AS93" s="69"/>
      <c r="AT93" s="69"/>
      <c r="AU93" s="69"/>
      <c r="AV93" s="155"/>
      <c r="AW93" s="74"/>
      <c r="AX93" s="69"/>
      <c r="AY93" s="69"/>
      <c r="AZ93" s="76"/>
      <c r="BA93" s="156">
        <v>216</v>
      </c>
      <c r="BB93" s="74"/>
      <c r="BC93" s="69"/>
      <c r="BD93" s="69"/>
      <c r="BE93" s="69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</row>
    <row r="94" spans="1:69" s="168" customFormat="1" ht="11.25" customHeight="1" x14ac:dyDescent="0.2">
      <c r="A94" s="158"/>
      <c r="B94" s="256"/>
      <c r="C94" s="256"/>
      <c r="D94" s="256"/>
      <c r="E94" s="256"/>
      <c r="F94" s="256"/>
      <c r="G94" s="256"/>
      <c r="H94" s="256"/>
      <c r="I94" s="256"/>
      <c r="J94" s="256"/>
      <c r="K94" s="159"/>
      <c r="L94" s="159"/>
      <c r="M94" s="159"/>
      <c r="N94" s="159"/>
      <c r="O94" s="159"/>
      <c r="P94" s="159"/>
      <c r="Q94" s="160"/>
      <c r="R94" s="160"/>
      <c r="S94" s="161"/>
      <c r="T94" s="162"/>
      <c r="U94" s="90"/>
      <c r="V94" s="91"/>
      <c r="W94" s="91"/>
      <c r="X94" s="91"/>
      <c r="Y94" s="91"/>
      <c r="Z94" s="91"/>
      <c r="AA94" s="163"/>
      <c r="AB94" s="164"/>
      <c r="AC94" s="165"/>
      <c r="AD94" s="159"/>
      <c r="AE94" s="159"/>
      <c r="AF94" s="159"/>
      <c r="AG94" s="164"/>
      <c r="AH94" s="165"/>
      <c r="AI94" s="159"/>
      <c r="AJ94" s="159"/>
      <c r="AK94" s="159"/>
      <c r="AL94" s="164"/>
      <c r="AM94" s="165"/>
      <c r="AN94" s="159"/>
      <c r="AO94" s="159"/>
      <c r="AP94" s="159"/>
      <c r="AQ94" s="164"/>
      <c r="AR94" s="165"/>
      <c r="AS94" s="159"/>
      <c r="AT94" s="159"/>
      <c r="AU94" s="159"/>
      <c r="AV94" s="166"/>
      <c r="AW94" s="165"/>
      <c r="AX94" s="159"/>
      <c r="AY94" s="159"/>
      <c r="AZ94" s="167"/>
      <c r="BA94" s="164"/>
      <c r="BB94" s="165"/>
      <c r="BC94" s="159"/>
      <c r="BD94" s="159"/>
      <c r="BE94" s="159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</row>
    <row r="95" spans="1:69" s="26" customFormat="1" ht="15" customHeight="1" x14ac:dyDescent="0.2">
      <c r="A95" s="251" t="s">
        <v>23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2"/>
      <c r="L95" s="252"/>
      <c r="M95" s="252"/>
      <c r="N95" s="252"/>
      <c r="O95" s="252"/>
      <c r="P95" s="252"/>
      <c r="Q95" s="70">
        <f>Q20+Q39+Q45+Q49+Q64+Q93</f>
        <v>4446</v>
      </c>
      <c r="R95" s="70">
        <f>R20+R39+R45+R49+R64+R93</f>
        <v>78</v>
      </c>
      <c r="S95" s="72">
        <f t="shared" ref="S95:Y95" si="48">S20+S39+S45+S49+S64+S92+S93</f>
        <v>102</v>
      </c>
      <c r="T95" s="72">
        <f t="shared" si="48"/>
        <v>58</v>
      </c>
      <c r="U95" s="72">
        <f t="shared" si="48"/>
        <v>3092</v>
      </c>
      <c r="V95" s="72">
        <f t="shared" si="48"/>
        <v>1734</v>
      </c>
      <c r="W95" s="72">
        <f t="shared" si="48"/>
        <v>48</v>
      </c>
      <c r="X95" s="72">
        <f t="shared" si="48"/>
        <v>1280</v>
      </c>
      <c r="Y95" s="72">
        <f t="shared" si="48"/>
        <v>30</v>
      </c>
      <c r="Z95" s="72">
        <f>Z20+Z39+Z45+Z49+Z64</f>
        <v>900</v>
      </c>
      <c r="AA95" s="169" t="e">
        <f>AA20+AA49+AA64+AA92</f>
        <v>#REF!</v>
      </c>
      <c r="AB95" s="72">
        <f>AB20+AB39+AB45+AB49+AB64+AB93</f>
        <v>612</v>
      </c>
      <c r="AC95" s="74"/>
      <c r="AD95" s="69"/>
      <c r="AE95" s="69"/>
      <c r="AF95" s="69"/>
      <c r="AG95" s="72">
        <f>AG20+AG39+AG45+AG49+AG64+AG93</f>
        <v>792</v>
      </c>
      <c r="AH95" s="74"/>
      <c r="AI95" s="69"/>
      <c r="AJ95" s="69"/>
      <c r="AK95" s="69"/>
      <c r="AL95" s="72">
        <f>AL20+AL39+AL45+AL49+AL64+AL93</f>
        <v>576</v>
      </c>
      <c r="AM95" s="74"/>
      <c r="AN95" s="69"/>
      <c r="AO95" s="69"/>
      <c r="AP95" s="69"/>
      <c r="AQ95" s="72">
        <f>AQ20+AQ39+AQ45+AQ49+AQ64+AQ93</f>
        <v>846</v>
      </c>
      <c r="AR95" s="74"/>
      <c r="AS95" s="69"/>
      <c r="AT95" s="69"/>
      <c r="AU95" s="69"/>
      <c r="AV95" s="70">
        <f>AV20+AV39+AV45+AV49+AV64+AV93</f>
        <v>612</v>
      </c>
      <c r="AW95" s="74"/>
      <c r="AX95" s="69"/>
      <c r="AY95" s="69"/>
      <c r="AZ95" s="76"/>
      <c r="BA95" s="72">
        <f>BA20+BA39+BA45+BA49+BA64+BA93</f>
        <v>828</v>
      </c>
      <c r="BB95" s="74"/>
      <c r="BC95" s="69"/>
      <c r="BD95" s="69"/>
      <c r="BE95" s="69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</row>
    <row r="96" spans="1:69" x14ac:dyDescent="0.2">
      <c r="A96" s="170"/>
      <c r="B96" s="171"/>
      <c r="C96" s="171"/>
      <c r="D96" s="171"/>
      <c r="E96" s="171"/>
      <c r="F96" s="171"/>
      <c r="G96" s="171"/>
      <c r="H96" s="171"/>
      <c r="I96" s="171"/>
      <c r="J96" s="171"/>
      <c r="K96" s="172"/>
      <c r="L96" s="172"/>
      <c r="M96" s="172"/>
      <c r="N96" s="172"/>
      <c r="O96" s="172"/>
      <c r="P96" s="173"/>
      <c r="Q96" s="172"/>
      <c r="R96" s="172"/>
      <c r="S96" s="174"/>
      <c r="T96" s="172"/>
      <c r="U96" s="172"/>
      <c r="V96" s="172"/>
      <c r="W96" s="172"/>
      <c r="X96" s="172"/>
      <c r="Y96" s="172"/>
      <c r="Z96" s="172"/>
      <c r="AA96" s="174" t="s">
        <v>28</v>
      </c>
      <c r="AB96" s="175">
        <f>AB95/AB18</f>
        <v>36</v>
      </c>
      <c r="AC96" s="176"/>
      <c r="AD96" s="177"/>
      <c r="AE96" s="177"/>
      <c r="AF96" s="177"/>
      <c r="AG96" s="177">
        <f>AG95/AG18</f>
        <v>36</v>
      </c>
      <c r="AH96" s="176"/>
      <c r="AI96" s="177"/>
      <c r="AJ96" s="177"/>
      <c r="AK96" s="177"/>
      <c r="AL96" s="177">
        <f>AL95/AL18</f>
        <v>36</v>
      </c>
      <c r="AM96" s="176"/>
      <c r="AN96" s="177"/>
      <c r="AO96" s="177"/>
      <c r="AP96" s="177"/>
      <c r="AQ96" s="177">
        <f>AQ95/AQ18</f>
        <v>36</v>
      </c>
      <c r="AR96" s="176"/>
      <c r="AS96" s="177"/>
      <c r="AT96" s="177"/>
      <c r="AU96" s="177"/>
      <c r="AV96" s="177">
        <f>AV95/AV18</f>
        <v>36</v>
      </c>
      <c r="AW96" s="176"/>
      <c r="AX96" s="177"/>
      <c r="AY96" s="177"/>
      <c r="AZ96" s="177"/>
      <c r="BA96" s="177">
        <f>BA95/BA18</f>
        <v>36</v>
      </c>
      <c r="BB96" s="176"/>
      <c r="BC96" s="177"/>
      <c r="BD96" s="177"/>
      <c r="BE96" s="177"/>
      <c r="BF96" s="178"/>
      <c r="BG96" s="178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</row>
    <row r="97" spans="1:69" ht="12" customHeight="1" x14ac:dyDescent="0.2">
      <c r="A97" s="253" t="s">
        <v>218</v>
      </c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4" t="s">
        <v>23</v>
      </c>
      <c r="R97" s="254"/>
      <c r="S97" s="248" t="s">
        <v>145</v>
      </c>
      <c r="T97" s="247" t="s">
        <v>146</v>
      </c>
      <c r="U97" s="247"/>
      <c r="V97" s="247"/>
      <c r="W97" s="247"/>
      <c r="X97" s="247"/>
      <c r="Y97" s="247"/>
      <c r="Z97" s="247"/>
      <c r="AA97" s="247"/>
      <c r="AB97" s="179">
        <f>AB20+AB39+AB45+AB49+AB69+AB74+AB84+AB79+AB89</f>
        <v>612</v>
      </c>
      <c r="AC97" s="180"/>
      <c r="AD97" s="79"/>
      <c r="AE97" s="79"/>
      <c r="AF97" s="79"/>
      <c r="AG97" s="179">
        <f>AG20+AG39+AG45+AG49+AG69+AG74+AG84+AG79+AG89</f>
        <v>792</v>
      </c>
      <c r="AH97" s="180"/>
      <c r="AI97" s="79"/>
      <c r="AJ97" s="79"/>
      <c r="AK97" s="79"/>
      <c r="AL97" s="179">
        <f>AL20+AL39+AL45+AL49+AL69+AL74+AL84+AL79+AL89</f>
        <v>576</v>
      </c>
      <c r="AM97" s="180"/>
      <c r="AN97" s="79"/>
      <c r="AO97" s="79"/>
      <c r="AP97" s="79"/>
      <c r="AQ97" s="179">
        <f>AQ20+AQ39+AQ45+AQ49+AQ69+AQ74+AQ84+AQ79+AQ89</f>
        <v>594</v>
      </c>
      <c r="AR97" s="180"/>
      <c r="AS97" s="79"/>
      <c r="AT97" s="79"/>
      <c r="AU97" s="79"/>
      <c r="AV97" s="179">
        <f>AV20+AV39+AV45+AV49+AV69+AV74+AV84+AV79+AV89</f>
        <v>396</v>
      </c>
      <c r="AW97" s="180"/>
      <c r="AX97" s="79"/>
      <c r="AY97" s="79"/>
      <c r="AZ97" s="79"/>
      <c r="BA97" s="179">
        <f>BA20+BA39+BA45+BA49+BA69+BA74+BA84+BA79+BA89</f>
        <v>180</v>
      </c>
      <c r="BB97" s="180"/>
      <c r="BC97" s="79"/>
      <c r="BD97" s="79"/>
      <c r="BE97" s="79"/>
      <c r="BF97" s="181">
        <f>AB97+AG97+AL97+AQ97+AV97+BA97</f>
        <v>3150</v>
      </c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</row>
    <row r="98" spans="1:69" ht="12" customHeight="1" x14ac:dyDescent="0.2">
      <c r="A98" s="253"/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4"/>
      <c r="R98" s="254"/>
      <c r="S98" s="248"/>
      <c r="T98" s="247" t="s">
        <v>147</v>
      </c>
      <c r="U98" s="247"/>
      <c r="V98" s="247"/>
      <c r="W98" s="247"/>
      <c r="X98" s="247"/>
      <c r="Y98" s="247"/>
      <c r="Z98" s="247"/>
      <c r="AA98" s="247"/>
      <c r="AB98" s="179">
        <f>AB70+AB75+AB80+AB85+AB90</f>
        <v>0</v>
      </c>
      <c r="AC98" s="180"/>
      <c r="AD98" s="79"/>
      <c r="AE98" s="79"/>
      <c r="AF98" s="79"/>
      <c r="AG98" s="179">
        <f>AG70+AG75+AG80+AG85+AG90</f>
        <v>0</v>
      </c>
      <c r="AH98" s="180"/>
      <c r="AI98" s="79"/>
      <c r="AJ98" s="79"/>
      <c r="AK98" s="79"/>
      <c r="AL98" s="179">
        <f>AL70+AL75+AL80+AL85+AL90</f>
        <v>0</v>
      </c>
      <c r="AM98" s="180"/>
      <c r="AN98" s="79"/>
      <c r="AO98" s="79"/>
      <c r="AP98" s="79"/>
      <c r="AQ98" s="179">
        <f>AQ70+AQ75+AQ80+AQ85+AQ90</f>
        <v>108</v>
      </c>
      <c r="AR98" s="180"/>
      <c r="AS98" s="79"/>
      <c r="AT98" s="79"/>
      <c r="AU98" s="79"/>
      <c r="AV98" s="179">
        <f>AV70+AV75+AV80+AV85+AV90</f>
        <v>216</v>
      </c>
      <c r="AW98" s="180"/>
      <c r="AX98" s="79"/>
      <c r="AY98" s="79"/>
      <c r="AZ98" s="79"/>
      <c r="BA98" s="179">
        <f>BA70+BA75+BA80+BA85+BA90</f>
        <v>108</v>
      </c>
      <c r="BB98" s="180"/>
      <c r="BC98" s="79"/>
      <c r="BD98" s="79"/>
      <c r="BE98" s="79"/>
      <c r="BF98" s="181">
        <f t="shared" ref="BF98:BF105" si="49">AB98+AG98+AL98+AQ98+AV98+BA98</f>
        <v>432</v>
      </c>
      <c r="BG98" s="154"/>
      <c r="BH98" s="182"/>
      <c r="BI98" s="154"/>
      <c r="BJ98" s="154"/>
      <c r="BK98" s="154"/>
      <c r="BL98" s="154"/>
      <c r="BM98" s="154"/>
      <c r="BN98" s="154"/>
      <c r="BO98" s="154"/>
      <c r="BP98" s="154"/>
      <c r="BQ98" s="154"/>
    </row>
    <row r="99" spans="1:69" ht="12" customHeight="1" x14ac:dyDescent="0.2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4"/>
      <c r="R99" s="254"/>
      <c r="S99" s="248"/>
      <c r="T99" s="247" t="s">
        <v>148</v>
      </c>
      <c r="U99" s="247"/>
      <c r="V99" s="247"/>
      <c r="W99" s="247"/>
      <c r="X99" s="247"/>
      <c r="Y99" s="247"/>
      <c r="Z99" s="247"/>
      <c r="AA99" s="247"/>
      <c r="AB99" s="179">
        <f>AB71+AB76+AB81+AB86+AB91+AB92</f>
        <v>0</v>
      </c>
      <c r="AC99" s="180"/>
      <c r="AD99" s="79"/>
      <c r="AE99" s="79"/>
      <c r="AF99" s="79"/>
      <c r="AG99" s="179">
        <f>AG71+AG76+AG81+AG86+AG91+AG92</f>
        <v>0</v>
      </c>
      <c r="AH99" s="180"/>
      <c r="AI99" s="79"/>
      <c r="AJ99" s="79"/>
      <c r="AK99" s="79"/>
      <c r="AL99" s="179">
        <f>AL71+AL76+AL81+AL86+AL91+AL92</f>
        <v>0</v>
      </c>
      <c r="AM99" s="180"/>
      <c r="AN99" s="79"/>
      <c r="AO99" s="79"/>
      <c r="AP99" s="79"/>
      <c r="AQ99" s="179">
        <f>AQ71+AQ76+AQ81+AQ86+AQ91+AQ92</f>
        <v>144</v>
      </c>
      <c r="AR99" s="180"/>
      <c r="AS99" s="79"/>
      <c r="AT99" s="79"/>
      <c r="AU99" s="79"/>
      <c r="AV99" s="179">
        <f>AV71+AV76+AV81+AV86+AV91+AV92</f>
        <v>0</v>
      </c>
      <c r="AW99" s="180"/>
      <c r="AX99" s="79"/>
      <c r="AY99" s="79"/>
      <c r="AZ99" s="79"/>
      <c r="BA99" s="179">
        <f>BA71+BA76+BA81+BA86+BA91+BA92</f>
        <v>324</v>
      </c>
      <c r="BB99" s="180"/>
      <c r="BC99" s="79"/>
      <c r="BD99" s="79"/>
      <c r="BE99" s="79"/>
      <c r="BF99" s="181">
        <f t="shared" si="49"/>
        <v>468</v>
      </c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</row>
    <row r="100" spans="1:69" ht="12" customHeight="1" x14ac:dyDescent="0.2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4"/>
      <c r="R100" s="254"/>
      <c r="S100" s="248"/>
      <c r="T100" s="247" t="s">
        <v>149</v>
      </c>
      <c r="U100" s="247"/>
      <c r="V100" s="247"/>
      <c r="W100" s="247"/>
      <c r="X100" s="247"/>
      <c r="Y100" s="247"/>
      <c r="Z100" s="247"/>
      <c r="AA100" s="247"/>
      <c r="AB100" s="179">
        <f>AC20+AC39+AC45+AC49+AC64</f>
        <v>0</v>
      </c>
      <c r="AC100" s="180"/>
      <c r="AD100" s="79"/>
      <c r="AE100" s="79"/>
      <c r="AF100" s="79"/>
      <c r="AG100" s="179">
        <f>AH20+AH39+AH45+AH49+AH64</f>
        <v>12</v>
      </c>
      <c r="AH100" s="180"/>
      <c r="AI100" s="79"/>
      <c r="AJ100" s="79"/>
      <c r="AK100" s="79"/>
      <c r="AL100" s="179">
        <f>AM39+AM45+AM49+AM64</f>
        <v>18</v>
      </c>
      <c r="AM100" s="180"/>
      <c r="AN100" s="79"/>
      <c r="AO100" s="79"/>
      <c r="AP100" s="79"/>
      <c r="AQ100" s="179">
        <f>AR39+AR45+AR49+AR64</f>
        <v>36</v>
      </c>
      <c r="AR100" s="180"/>
      <c r="AS100" s="79"/>
      <c r="AT100" s="79"/>
      <c r="AU100" s="79"/>
      <c r="AV100" s="179">
        <f>AW39+AW45+AW49+AW64</f>
        <v>0</v>
      </c>
      <c r="AW100" s="180"/>
      <c r="AX100" s="79"/>
      <c r="AY100" s="79"/>
      <c r="AZ100" s="79"/>
      <c r="BA100" s="179">
        <f>BB39+BB45+BB49+BB64</f>
        <v>36</v>
      </c>
      <c r="BB100" s="180"/>
      <c r="BC100" s="79"/>
      <c r="BD100" s="79"/>
      <c r="BE100" s="79"/>
      <c r="BF100" s="181">
        <f t="shared" si="49"/>
        <v>102</v>
      </c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</row>
    <row r="101" spans="1:69" ht="12" customHeight="1" x14ac:dyDescent="0.2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4"/>
      <c r="R101" s="254"/>
      <c r="S101" s="248"/>
      <c r="T101" s="247" t="s">
        <v>150</v>
      </c>
      <c r="U101" s="247"/>
      <c r="V101" s="247"/>
      <c r="W101" s="247"/>
      <c r="X101" s="247"/>
      <c r="Y101" s="247"/>
      <c r="Z101" s="247"/>
      <c r="AA101" s="183"/>
      <c r="AB101" s="179">
        <v>0</v>
      </c>
      <c r="AC101" s="180"/>
      <c r="AD101" s="79"/>
      <c r="AE101" s="79"/>
      <c r="AF101" s="79"/>
      <c r="AG101" s="179">
        <f>R23+R26+R27+R34</f>
        <v>60</v>
      </c>
      <c r="AH101" s="180"/>
      <c r="AI101" s="79"/>
      <c r="AJ101" s="79"/>
      <c r="AK101" s="79"/>
      <c r="AL101" s="179">
        <f>R48+R47+R55</f>
        <v>18</v>
      </c>
      <c r="AM101" s="180"/>
      <c r="AN101" s="79"/>
      <c r="AO101" s="79"/>
      <c r="AP101" s="79"/>
      <c r="AQ101" s="179">
        <f>R61+R60</f>
        <v>0</v>
      </c>
      <c r="AR101" s="180"/>
      <c r="AS101" s="79"/>
      <c r="AT101" s="79"/>
      <c r="AU101" s="79"/>
      <c r="AV101" s="179">
        <f>R69</f>
        <v>0</v>
      </c>
      <c r="AW101" s="180"/>
      <c r="AX101" s="79"/>
      <c r="AY101" s="79"/>
      <c r="AZ101" s="79"/>
      <c r="BA101" s="179">
        <f>R89+R79</f>
        <v>0</v>
      </c>
      <c r="BB101" s="180"/>
      <c r="BC101" s="79"/>
      <c r="BD101" s="79"/>
      <c r="BE101" s="79"/>
      <c r="BF101" s="181">
        <f t="shared" si="49"/>
        <v>78</v>
      </c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</row>
    <row r="102" spans="1:69" ht="12" customHeight="1" x14ac:dyDescent="0.2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4"/>
      <c r="R102" s="254"/>
      <c r="S102" s="248"/>
      <c r="T102" s="247" t="s">
        <v>151</v>
      </c>
      <c r="U102" s="247"/>
      <c r="V102" s="247"/>
      <c r="W102" s="247"/>
      <c r="X102" s="247"/>
      <c r="Y102" s="247"/>
      <c r="Z102" s="247"/>
      <c r="AA102" s="247"/>
      <c r="AB102" s="179">
        <f>AB93</f>
        <v>0</v>
      </c>
      <c r="AC102" s="179"/>
      <c r="AD102" s="179"/>
      <c r="AE102" s="179"/>
      <c r="AF102" s="179"/>
      <c r="AG102" s="179">
        <f>AG93</f>
        <v>0</v>
      </c>
      <c r="AH102" s="179"/>
      <c r="AI102" s="179"/>
      <c r="AJ102" s="179"/>
      <c r="AK102" s="179"/>
      <c r="AL102" s="179">
        <f>AL93</f>
        <v>0</v>
      </c>
      <c r="AM102" s="179"/>
      <c r="AN102" s="179"/>
      <c r="AO102" s="179"/>
      <c r="AP102" s="179"/>
      <c r="AQ102" s="179">
        <f>AQ93</f>
        <v>0</v>
      </c>
      <c r="AR102" s="179"/>
      <c r="AS102" s="179"/>
      <c r="AT102" s="179"/>
      <c r="AU102" s="179"/>
      <c r="AV102" s="179">
        <f>AV93</f>
        <v>0</v>
      </c>
      <c r="AW102" s="179"/>
      <c r="AX102" s="179"/>
      <c r="AY102" s="179"/>
      <c r="AZ102" s="179"/>
      <c r="BA102" s="179">
        <f>BA93</f>
        <v>216</v>
      </c>
      <c r="BB102" s="180"/>
      <c r="BC102" s="79"/>
      <c r="BD102" s="79"/>
      <c r="BE102" s="79"/>
      <c r="BF102" s="181">
        <f>AB102+AG102+AL102+AQ102+AV102+BA102</f>
        <v>216</v>
      </c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</row>
    <row r="103" spans="1:69" ht="15.75" customHeight="1" x14ac:dyDescent="0.2">
      <c r="A103" s="253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4"/>
      <c r="R103" s="254"/>
      <c r="S103" s="248" t="s">
        <v>152</v>
      </c>
      <c r="T103" s="249" t="s">
        <v>153</v>
      </c>
      <c r="U103" s="249"/>
      <c r="V103" s="249"/>
      <c r="W103" s="249"/>
      <c r="X103" s="249"/>
      <c r="Y103" s="249"/>
      <c r="Z103" s="249"/>
      <c r="AA103" s="249"/>
      <c r="AB103" s="79">
        <f>COUNTIF(K23:K37,"Э")+COUNTIF(K41:K44,"Э")+COUNTIF(K51:K63,"Э")+COUNTIF(K68:K71,"Э")+COUNTIF(K47:K48,"Э")+COUNTIF(K73:K76,"Э")+COUNTIF(K78:K81,"Э")+COUNTIF(K88:K91,"Э")+COUNTIF(K92:K92,"Э")</f>
        <v>0</v>
      </c>
      <c r="AC103" s="83"/>
      <c r="AD103" s="79"/>
      <c r="AE103" s="79"/>
      <c r="AF103" s="79"/>
      <c r="AG103" s="79">
        <f>COUNTIF(L23:L37,"Э")+COUNTIF(L41:L44,"Э")+COUNTIF(L51:L63,"Э")+COUNTIF(L68:L71,"Э")+COUNTIF(L47:L48,"Э")+COUNTIF(L73:L76,"Э")+COUNTIF(L78:L81,"Э")+COUNTIF(L88:L91,"Э")+COUNTIF(L92:L92,"Э")</f>
        <v>3</v>
      </c>
      <c r="AH103" s="83"/>
      <c r="AI103" s="79"/>
      <c r="AJ103" s="79"/>
      <c r="AK103" s="79"/>
      <c r="AL103" s="79">
        <f>COUNTIF(M23:M37,"Э")+COUNTIF(M41:M44,"Э")+COUNTIF(M51:M63,"Э")+COUNTIF(M68:M71,"Э")+COUNTIF(M47:M48,"Э")+COUNTIF(M73:M76,"Э")+COUNTIF(M78:M81,"Э")+COUNTIF(M88:M91,"Э")+COUNTIF(M92:M92,"Э")</f>
        <v>3</v>
      </c>
      <c r="AM103" s="83"/>
      <c r="AN103" s="79"/>
      <c r="AO103" s="79"/>
      <c r="AP103" s="79"/>
      <c r="AQ103" s="79">
        <f>COUNTIF(N23:N37,"Э")+COUNTIF(N41:N44,"Э")+COUNTIF(N51:N63,"Э")+COUNTIF(N68:N71,"Э")+COUNTIF(N47:N48,"Э")+COUNTIF(N73:N76,"Э")+COUNTIF(N78:N81,"Э")+COUNTIF(N88:N91,"Э")+COUNTIF(N92:N92,"Э")</f>
        <v>6</v>
      </c>
      <c r="AR103" s="83"/>
      <c r="AS103" s="79"/>
      <c r="AT103" s="79"/>
      <c r="AU103" s="79"/>
      <c r="AV103" s="79">
        <f>COUNTIF(O23:O37,"Э")+COUNTIF(O41:O44,"Э")+COUNTIF(O51:O63,"Э")+COUNTIF(O68:O71,"Э")+COUNTIF(O47:O48,"Э")+COUNTIF(O73:O76,"Э")+COUNTIF(O78:O81,"Э")+COUNTIF(O88:O91,"Э")+COUNTIF(O83:O86,"Э")</f>
        <v>0</v>
      </c>
      <c r="AW103" s="83"/>
      <c r="AX103" s="79"/>
      <c r="AY103" s="79"/>
      <c r="AZ103" s="79"/>
      <c r="BA103" s="79">
        <f>COUNTIF(P23:P37,"Э")+COUNTIF(P41:P44,"Э")+COUNTIF(P51:P63,"Э")+COUNTIF(P68:P71,"Э")+COUNTIF(P47:P48,"Э")+COUNTIF(P73:P76,"Э")+COUNTIF(P78:P80,"Э")+COUNTIF(P88:P91,"Э")+COUNTIF(P83:P85,"Э")</f>
        <v>6</v>
      </c>
      <c r="BB103" s="83"/>
      <c r="BC103" s="79"/>
      <c r="BD103" s="79"/>
      <c r="BE103" s="79"/>
      <c r="BF103" s="181">
        <f t="shared" si="49"/>
        <v>18</v>
      </c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</row>
    <row r="104" spans="1:69" ht="12" customHeight="1" x14ac:dyDescent="0.2">
      <c r="A104" s="253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4"/>
      <c r="R104" s="254"/>
      <c r="S104" s="248"/>
      <c r="T104" s="247" t="s">
        <v>154</v>
      </c>
      <c r="U104" s="247"/>
      <c r="V104" s="247"/>
      <c r="W104" s="247"/>
      <c r="X104" s="247"/>
      <c r="Y104" s="247"/>
      <c r="Z104" s="247"/>
      <c r="AA104" s="247"/>
      <c r="AB104" s="79">
        <f>COUNTIF(K23:K37,"ДЗ")+COUNTIF(K41:K44,"ДЗ")+COUNTIF(K47:K48,"ДЗ")+COUNTIF(K51:K63,"ДЗ")+COUNTIF(K68:K71,"ДЗ")+COUNTIF(K73:K76,"ДЗ")+COUNTIF(K78:K81,"ДЗ")+COUNTIF(K88:K91,"ДЗ")+COUNTIF(K92:K92,"ДЗ")</f>
        <v>4</v>
      </c>
      <c r="AC104" s="83"/>
      <c r="AD104" s="79"/>
      <c r="AE104" s="79"/>
      <c r="AF104" s="79"/>
      <c r="AG104" s="79">
        <f>COUNTIF(L23:L37,"ДЗ")+COUNTIF(L41:L44,"ДЗ")+COUNTIF(L47:L48,"ДЗ")+COUNTIF(L51:L63,"ДЗ")+COUNTIF(L68:L71,"ДЗ")+COUNTIF(L73:L76,"ДЗ")+COUNTIF(L78:L81,"ДЗ")+COUNTIF(L88:L91,"ДЗ")+COUNTIF(L92:L92,"ДЗ")</f>
        <v>7</v>
      </c>
      <c r="AH104" s="83"/>
      <c r="AI104" s="79"/>
      <c r="AJ104" s="79"/>
      <c r="AK104" s="79"/>
      <c r="AL104" s="79">
        <f>COUNTIF(M23:M37,"ДЗ")+COUNTIF(M41:M44,"ДЗ")+COUNTIF(M47:M48,"ДЗ")+COUNTIF(M51:M63,"ДЗ")+COUNTIF(M68:M71,"ДЗ")+COUNTIF(M73:M76,"ДЗ")+COUNTIF(M78:M81,"ДЗ")+COUNTIF(M88:M91,"ДЗ")+COUNTIF(M92:M92,"ДЗ")</f>
        <v>1</v>
      </c>
      <c r="AM104" s="83"/>
      <c r="AN104" s="79"/>
      <c r="AO104" s="79"/>
      <c r="AP104" s="79"/>
      <c r="AQ104" s="79">
        <f>COUNTIF(N23:N37,"ДЗ")+COUNTIF(N41:N44,"ДЗ")+COUNTIF(N47:N48,"ДЗ")+COUNTIF(N51:N63,"ДЗ")+COUNTIF(N68:N71,"ДЗ")+COUNTIF(N73:N76,"ДЗ")+COUNTIF(N78:N81,"ДЗ")+COUNTIF(N88:N91,"ДЗ")+COUNTIF(N92:N92,"ДЗ")</f>
        <v>9</v>
      </c>
      <c r="AR104" s="83"/>
      <c r="AS104" s="79"/>
      <c r="AT104" s="79"/>
      <c r="AU104" s="79"/>
      <c r="AV104" s="79">
        <f>COUNTIF(O23:O37,"ДЗ")+COUNTIF(O41:O44,"ДЗ")+COUNTIF(O47:O48,"ДЗ")+COUNTIF(O51:O63,"ДЗ")+COUNTIF(O68:O71,"ДЗ")+COUNTIF(O73:O76,"ДЗ")+COUNTIF(O78:O81,"ДЗ")+COUNTIF(O88:O91,"ДЗ")+COUNTIF(O84:O86,"ДЗ")</f>
        <v>5</v>
      </c>
      <c r="AW104" s="83"/>
      <c r="AX104" s="79"/>
      <c r="AY104" s="79"/>
      <c r="AZ104" s="79"/>
      <c r="BA104" s="79">
        <f>COUNTIF(P23:P37,"ДЗ")+COUNTIF(P41:P44,"ДЗ")+COUNTIF(P47:P48,"ДЗ")+COUNTIF(P51:P63,"ДЗ")+COUNTIF(P68:P71,"ДЗ")+COUNTIF(P73:P76,"ДЗ")+COUNTIF(P78:P80,"ДЗ")+COUNTIF(P88:P92,"ДЗ")+COUNTIF(P83:P85,"ДЗ")</f>
        <v>6</v>
      </c>
      <c r="BB104" s="83"/>
      <c r="BC104" s="79"/>
      <c r="BD104" s="79"/>
      <c r="BE104" s="79"/>
      <c r="BF104" s="181">
        <f t="shared" si="49"/>
        <v>32</v>
      </c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</row>
    <row r="105" spans="1:69" ht="12" customHeight="1" x14ac:dyDescent="0.2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4"/>
      <c r="R105" s="254"/>
      <c r="S105" s="248"/>
      <c r="T105" s="247" t="s">
        <v>155</v>
      </c>
      <c r="U105" s="247"/>
      <c r="V105" s="247"/>
      <c r="W105" s="247"/>
      <c r="X105" s="247"/>
      <c r="Y105" s="247"/>
      <c r="Z105" s="247"/>
      <c r="AA105" s="247"/>
      <c r="AB105" s="79">
        <f>COUNTIF(K23:K37,"З")+COUNTIF(K41:K44,"З")+COUNTIF(K47:K48,"З")+COUNTIF(K51:K63,"З")+COUNTIF(K68:K71,"З")+COUNTIF(K73:K76,"З")+COUNTIF(K78:K81,"З")+COUNTIF(K88:K91,"З")+COUNTIF(K92:K92,"З")</f>
        <v>1</v>
      </c>
      <c r="AC105" s="83"/>
      <c r="AD105" s="79"/>
      <c r="AE105" s="79"/>
      <c r="AF105" s="79"/>
      <c r="AG105" s="79">
        <f>COUNTIF(L23:L37,"З")+COUNTIF(L41:L44,"З")+COUNTIF(L47:L48,"З")+COUNTIF(L51:L63,"З")+COUNTIF(L68:L71,"З")+COUNTIF(L73:L76,"З")+COUNTIF(L78:L81,"З")+COUNTIF(L88:L91,"З")+COUNTIF(L92:L92,"З")</f>
        <v>0</v>
      </c>
      <c r="AH105" s="83"/>
      <c r="AI105" s="79"/>
      <c r="AJ105" s="79"/>
      <c r="AK105" s="79"/>
      <c r="AL105" s="79">
        <f>COUNTIF(M23:M37,"З")+COUNTIF(M41:M44,"З")+COUNTIF(M47:M48,"З")+COUNTIF(M51:M63,"З")+COUNTIF(M68:M71,"З")+COUNTIF(M73:M76,"З")+COUNTIF(M78:M81,"З")+COUNTIF(M88:M91,"З")+COUNTIF(M92:M92,"З")</f>
        <v>1</v>
      </c>
      <c r="AM105" s="83"/>
      <c r="AN105" s="79"/>
      <c r="AO105" s="79"/>
      <c r="AP105" s="79"/>
      <c r="AQ105" s="79">
        <f>COUNTIF(N23:N37,"З")+COUNTIF(N41:N44,"З")+COUNTIF(N47:N48,"З")+COUNTIF(N51:N63,"З")+COUNTIF(N68:N71,"З")+COUNTIF(N73:N76,"З")+COUNTIF(N78:N81,"З")+COUNTIF(N88:N91,"З")+COUNTIF(N92:N92,"З")</f>
        <v>1</v>
      </c>
      <c r="AR105" s="83"/>
      <c r="AS105" s="79"/>
      <c r="AT105" s="79"/>
      <c r="AU105" s="79"/>
      <c r="AV105" s="79">
        <f>COUNTIF(O23:O37,"З")+COUNTIF(O41:O44,"З")+COUNTIF(O47:O48,"З")+COUNTIF(O51:O63,"З")+COUNTIF(O68:O71,"З")+COUNTIF(O73:O76,"З")+COUNTIF(O78:O81,"З")+COUNTIF(O88:O91,"З")+COUNTIF(O92:O92,"З")</f>
        <v>1</v>
      </c>
      <c r="AW105" s="83"/>
      <c r="AX105" s="79"/>
      <c r="AY105" s="79"/>
      <c r="AZ105" s="79"/>
      <c r="BA105" s="79">
        <f>COUNTIF(P23:P37,"З")+COUNTIF(P41:P44,"З")+COUNTIF(P47:P48,"З")+COUNTIF(P51:P63,"З")+COUNTIF(P68:P71,"З")+COUNTIF(P73:P76,"З")+COUNTIF(P78:P80,"З")+COUNTIF(P88:P91,"З")+COUNTIF(P92:P92,"З")</f>
        <v>0</v>
      </c>
      <c r="BB105" s="83"/>
      <c r="BC105" s="79"/>
      <c r="BD105" s="79"/>
      <c r="BE105" s="79"/>
      <c r="BF105" s="181">
        <f t="shared" si="49"/>
        <v>4</v>
      </c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</row>
    <row r="106" spans="1:69" ht="12" customHeight="1" x14ac:dyDescent="0.2">
      <c r="Q106" s="184"/>
      <c r="R106" s="184"/>
      <c r="S106" s="185"/>
      <c r="T106" s="168" t="s">
        <v>156</v>
      </c>
      <c r="U106" s="168"/>
      <c r="V106" s="168"/>
      <c r="W106" s="168"/>
      <c r="X106" s="168"/>
      <c r="Y106" s="168"/>
      <c r="Z106" s="168"/>
      <c r="AA106" s="186"/>
      <c r="AB106" s="168"/>
      <c r="AC106" s="186"/>
      <c r="AD106" s="168"/>
      <c r="AE106" s="168"/>
      <c r="AF106" s="168"/>
      <c r="AG106" s="168"/>
      <c r="AH106" s="186"/>
      <c r="AI106" s="168"/>
      <c r="AJ106" s="168"/>
      <c r="AK106" s="168"/>
      <c r="AL106" s="187"/>
      <c r="AM106" s="186"/>
      <c r="AN106" s="168"/>
      <c r="AO106" s="168"/>
      <c r="AP106" s="168"/>
      <c r="AR106" s="186"/>
      <c r="AS106" s="168"/>
      <c r="AT106" s="168"/>
      <c r="AU106" s="168"/>
      <c r="AW106" s="186"/>
      <c r="AX106" s="168"/>
      <c r="AY106" s="168"/>
      <c r="AZ106" s="168"/>
      <c r="BB106" s="186"/>
      <c r="BC106" s="168"/>
      <c r="BD106" s="168"/>
      <c r="BE106" s="168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</row>
    <row r="107" spans="1:69" ht="12" customHeight="1" x14ac:dyDescent="0.2">
      <c r="Q107" s="184"/>
      <c r="R107" s="184"/>
      <c r="S107" s="185"/>
      <c r="AL107" s="110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</row>
    <row r="108" spans="1:69" ht="12" customHeight="1" x14ac:dyDescent="0.2">
      <c r="Q108" s="184"/>
      <c r="R108" s="184"/>
      <c r="S108" s="185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</row>
    <row r="109" spans="1:69" s="154" customFormat="1" ht="22.5" hidden="1" customHeight="1" x14ac:dyDescent="0.2">
      <c r="A109" s="250" t="s">
        <v>157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188"/>
      <c r="AD109" s="189"/>
      <c r="AE109" s="189"/>
      <c r="AF109" s="189"/>
      <c r="AG109" s="190"/>
      <c r="AH109" s="188"/>
      <c r="AI109" s="189"/>
      <c r="AJ109" s="189"/>
      <c r="AK109" s="189"/>
      <c r="AL109" s="191"/>
      <c r="AM109" s="188"/>
      <c r="AN109" s="189"/>
      <c r="AO109" s="189"/>
      <c r="AP109" s="189"/>
      <c r="AQ109" s="190"/>
      <c r="AR109" s="188"/>
      <c r="AS109" s="189"/>
      <c r="AT109" s="189"/>
      <c r="AU109" s="189"/>
      <c r="AV109" s="190"/>
      <c r="AW109" s="188"/>
      <c r="AX109" s="189"/>
      <c r="AY109" s="189"/>
      <c r="AZ109" s="189"/>
      <c r="BA109" s="190"/>
      <c r="BB109" s="188"/>
      <c r="BC109" s="189"/>
      <c r="BD109" s="189"/>
      <c r="BE109" s="189"/>
    </row>
    <row r="110" spans="1:69" s="154" customFormat="1" ht="12" hidden="1" customHeight="1" x14ac:dyDescent="0.2">
      <c r="A110" s="23"/>
      <c r="B110" s="192"/>
      <c r="K110" s="190"/>
      <c r="L110" s="190"/>
      <c r="M110" s="190"/>
      <c r="N110" s="190"/>
      <c r="O110" s="190"/>
      <c r="P110" s="190"/>
      <c r="Q110" s="193"/>
      <c r="R110" s="193"/>
      <c r="S110" s="194"/>
      <c r="T110" s="190"/>
      <c r="U110" s="190"/>
      <c r="V110" s="190"/>
      <c r="W110" s="190"/>
      <c r="X110" s="190"/>
      <c r="Y110" s="190"/>
      <c r="Z110" s="190"/>
      <c r="AA110" s="195"/>
      <c r="AB110" s="190"/>
      <c r="AC110" s="195"/>
      <c r="AD110" s="190"/>
      <c r="AE110" s="190"/>
      <c r="AF110" s="190"/>
      <c r="AG110" s="190"/>
      <c r="AH110" s="195"/>
      <c r="AI110" s="190"/>
      <c r="AJ110" s="190"/>
      <c r="AK110" s="190"/>
      <c r="AL110" s="191"/>
      <c r="AM110" s="195"/>
      <c r="AN110" s="190"/>
      <c r="AO110" s="190"/>
      <c r="AP110" s="190"/>
      <c r="AQ110" s="190"/>
      <c r="AR110" s="195"/>
      <c r="AS110" s="190"/>
      <c r="AT110" s="190"/>
      <c r="AU110" s="190"/>
      <c r="AV110" s="190"/>
      <c r="AW110" s="195"/>
      <c r="AX110" s="190"/>
      <c r="AY110" s="190"/>
      <c r="AZ110" s="190"/>
      <c r="BA110" s="190"/>
      <c r="BB110" s="195"/>
      <c r="BC110" s="190"/>
      <c r="BD110" s="190"/>
      <c r="BE110" s="190"/>
    </row>
    <row r="111" spans="1:69" s="154" customFormat="1" ht="12" hidden="1" customHeight="1" x14ac:dyDescent="0.2">
      <c r="A111" s="196" t="s">
        <v>158</v>
      </c>
      <c r="B111" s="244" t="s">
        <v>159</v>
      </c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197"/>
      <c r="AD111" s="198"/>
      <c r="AE111" s="198"/>
      <c r="AF111" s="198"/>
      <c r="AG111" s="190"/>
      <c r="AH111" s="197"/>
      <c r="AI111" s="198"/>
      <c r="AJ111" s="198"/>
      <c r="AK111" s="198"/>
      <c r="AL111" s="191"/>
      <c r="AM111" s="197"/>
      <c r="AN111" s="198"/>
      <c r="AO111" s="198"/>
      <c r="AP111" s="198"/>
      <c r="AQ111" s="190"/>
      <c r="AR111" s="197"/>
      <c r="AS111" s="198"/>
      <c r="AT111" s="198"/>
      <c r="AU111" s="198"/>
      <c r="AV111" s="190"/>
      <c r="AW111" s="197"/>
      <c r="AX111" s="198"/>
      <c r="AY111" s="198"/>
      <c r="AZ111" s="198"/>
      <c r="BA111" s="190"/>
      <c r="BB111" s="197"/>
      <c r="BC111" s="198"/>
      <c r="BD111" s="198"/>
      <c r="BE111" s="198"/>
    </row>
    <row r="112" spans="1:69" s="154" customFormat="1" ht="12.75" hidden="1" customHeight="1" x14ac:dyDescent="0.2">
      <c r="A112" s="199"/>
      <c r="B112" s="244" t="s">
        <v>160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197"/>
      <c r="AD112" s="198"/>
      <c r="AE112" s="198"/>
      <c r="AF112" s="198"/>
      <c r="AG112" s="190"/>
      <c r="AH112" s="197"/>
      <c r="AI112" s="198"/>
      <c r="AJ112" s="198"/>
      <c r="AK112" s="198"/>
      <c r="AL112" s="191"/>
      <c r="AM112" s="197"/>
      <c r="AN112" s="198"/>
      <c r="AO112" s="198"/>
      <c r="AP112" s="198"/>
      <c r="AQ112" s="190"/>
      <c r="AR112" s="197"/>
      <c r="AS112" s="198"/>
      <c r="AT112" s="198"/>
      <c r="AU112" s="198"/>
      <c r="AV112" s="190"/>
      <c r="AW112" s="197"/>
      <c r="AX112" s="198"/>
      <c r="AY112" s="198"/>
      <c r="AZ112" s="198"/>
      <c r="BA112" s="190"/>
      <c r="BB112" s="197"/>
      <c r="BC112" s="198"/>
      <c r="BD112" s="198"/>
      <c r="BE112" s="198"/>
    </row>
    <row r="113" spans="1:57" s="154" customFormat="1" ht="12.75" hidden="1" customHeight="1" x14ac:dyDescent="0.2">
      <c r="A113" s="199">
        <v>1</v>
      </c>
      <c r="B113" s="243" t="s">
        <v>161</v>
      </c>
      <c r="C113" s="243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00"/>
      <c r="AD113" s="201"/>
      <c r="AE113" s="201"/>
      <c r="AF113" s="201"/>
      <c r="AG113" s="190"/>
      <c r="AH113" s="200"/>
      <c r="AI113" s="201"/>
      <c r="AJ113" s="201"/>
      <c r="AK113" s="201"/>
      <c r="AL113" s="191"/>
      <c r="AM113" s="200"/>
      <c r="AN113" s="201"/>
      <c r="AO113" s="201"/>
      <c r="AP113" s="201"/>
      <c r="AQ113" s="190"/>
      <c r="AR113" s="200"/>
      <c r="AS113" s="201"/>
      <c r="AT113" s="201"/>
      <c r="AU113" s="201"/>
      <c r="AV113" s="190"/>
      <c r="AW113" s="200"/>
      <c r="AX113" s="201"/>
      <c r="AY113" s="201"/>
      <c r="AZ113" s="201"/>
      <c r="BA113" s="190"/>
      <c r="BB113" s="200"/>
      <c r="BC113" s="201"/>
      <c r="BD113" s="201"/>
      <c r="BE113" s="201"/>
    </row>
    <row r="114" spans="1:57" s="154" customFormat="1" ht="12.75" hidden="1" customHeight="1" x14ac:dyDescent="0.2">
      <c r="A114" s="199">
        <v>2</v>
      </c>
      <c r="B114" s="243" t="s">
        <v>162</v>
      </c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00"/>
      <c r="AD114" s="201"/>
      <c r="AE114" s="201"/>
      <c r="AF114" s="201"/>
      <c r="AG114" s="190"/>
      <c r="AH114" s="200"/>
      <c r="AI114" s="201"/>
      <c r="AJ114" s="201"/>
      <c r="AK114" s="201"/>
      <c r="AL114" s="191"/>
      <c r="AM114" s="200"/>
      <c r="AN114" s="201"/>
      <c r="AO114" s="201"/>
      <c r="AP114" s="201"/>
      <c r="AQ114" s="190"/>
      <c r="AR114" s="200"/>
      <c r="AS114" s="201"/>
      <c r="AT114" s="201"/>
      <c r="AU114" s="201"/>
      <c r="AV114" s="190"/>
      <c r="AW114" s="200"/>
      <c r="AX114" s="201"/>
      <c r="AY114" s="201"/>
      <c r="AZ114" s="201"/>
      <c r="BA114" s="190"/>
      <c r="BB114" s="200"/>
      <c r="BC114" s="201"/>
      <c r="BD114" s="201"/>
      <c r="BE114" s="201"/>
    </row>
    <row r="115" spans="1:57" s="154" customFormat="1" ht="12.75" hidden="1" customHeight="1" x14ac:dyDescent="0.2">
      <c r="A115" s="199">
        <v>3</v>
      </c>
      <c r="B115" s="243" t="s">
        <v>163</v>
      </c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00"/>
      <c r="AD115" s="201"/>
      <c r="AE115" s="201"/>
      <c r="AF115" s="201"/>
      <c r="AG115" s="190"/>
      <c r="AH115" s="200"/>
      <c r="AI115" s="201"/>
      <c r="AJ115" s="201"/>
      <c r="AK115" s="201"/>
      <c r="AL115" s="191"/>
      <c r="AM115" s="200"/>
      <c r="AN115" s="201"/>
      <c r="AO115" s="201"/>
      <c r="AP115" s="201"/>
      <c r="AQ115" s="190"/>
      <c r="AR115" s="200"/>
      <c r="AS115" s="201"/>
      <c r="AT115" s="201"/>
      <c r="AU115" s="201"/>
      <c r="AV115" s="190"/>
      <c r="AW115" s="200"/>
      <c r="AX115" s="201"/>
      <c r="AY115" s="201"/>
      <c r="AZ115" s="201"/>
      <c r="BA115" s="190"/>
      <c r="BB115" s="200"/>
      <c r="BC115" s="201"/>
      <c r="BD115" s="201"/>
      <c r="BE115" s="201"/>
    </row>
    <row r="116" spans="1:57" s="154" customFormat="1" ht="12.75" hidden="1" customHeight="1" x14ac:dyDescent="0.2">
      <c r="A116" s="199">
        <v>4</v>
      </c>
      <c r="B116" s="243" t="s">
        <v>164</v>
      </c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00"/>
      <c r="AD116" s="201"/>
      <c r="AE116" s="201"/>
      <c r="AF116" s="201"/>
      <c r="AG116" s="190"/>
      <c r="AH116" s="200"/>
      <c r="AI116" s="201"/>
      <c r="AJ116" s="201"/>
      <c r="AK116" s="201"/>
      <c r="AL116" s="191"/>
      <c r="AM116" s="200"/>
      <c r="AN116" s="201"/>
      <c r="AO116" s="201"/>
      <c r="AP116" s="201"/>
      <c r="AQ116" s="190"/>
      <c r="AR116" s="200"/>
      <c r="AS116" s="201"/>
      <c r="AT116" s="201"/>
      <c r="AU116" s="201"/>
      <c r="AV116" s="190"/>
      <c r="AW116" s="200"/>
      <c r="AX116" s="201"/>
      <c r="AY116" s="201"/>
      <c r="AZ116" s="201"/>
      <c r="BA116" s="190"/>
      <c r="BB116" s="200"/>
      <c r="BC116" s="201"/>
      <c r="BD116" s="201"/>
      <c r="BE116" s="201"/>
    </row>
    <row r="117" spans="1:57" s="154" customFormat="1" ht="12.75" hidden="1" customHeight="1" x14ac:dyDescent="0.2">
      <c r="A117" s="199">
        <v>5</v>
      </c>
      <c r="B117" s="243" t="s">
        <v>165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00"/>
      <c r="AD117" s="201"/>
      <c r="AE117" s="201"/>
      <c r="AF117" s="201"/>
      <c r="AG117" s="190"/>
      <c r="AH117" s="200"/>
      <c r="AI117" s="201"/>
      <c r="AJ117" s="201"/>
      <c r="AK117" s="201"/>
      <c r="AL117" s="191"/>
      <c r="AM117" s="200"/>
      <c r="AN117" s="201"/>
      <c r="AO117" s="201"/>
      <c r="AP117" s="201"/>
      <c r="AQ117" s="190"/>
      <c r="AR117" s="200"/>
      <c r="AS117" s="201"/>
      <c r="AT117" s="201"/>
      <c r="AU117" s="201"/>
      <c r="AV117" s="190"/>
      <c r="AW117" s="200"/>
      <c r="AX117" s="201"/>
      <c r="AY117" s="201"/>
      <c r="AZ117" s="201"/>
      <c r="BA117" s="190"/>
      <c r="BB117" s="200"/>
      <c r="BC117" s="201"/>
      <c r="BD117" s="201"/>
      <c r="BE117" s="201"/>
    </row>
    <row r="118" spans="1:57" s="154" customFormat="1" ht="12.75" hidden="1" customHeight="1" x14ac:dyDescent="0.2">
      <c r="A118" s="199">
        <v>6</v>
      </c>
      <c r="B118" s="243" t="s">
        <v>166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00"/>
      <c r="AD118" s="201"/>
      <c r="AE118" s="201"/>
      <c r="AF118" s="201"/>
      <c r="AG118" s="190"/>
      <c r="AH118" s="200"/>
      <c r="AI118" s="201"/>
      <c r="AJ118" s="201"/>
      <c r="AK118" s="201"/>
      <c r="AL118" s="191"/>
      <c r="AM118" s="200"/>
      <c r="AN118" s="201"/>
      <c r="AO118" s="201"/>
      <c r="AP118" s="201"/>
      <c r="AQ118" s="190"/>
      <c r="AR118" s="200"/>
      <c r="AS118" s="201"/>
      <c r="AT118" s="201"/>
      <c r="AU118" s="201"/>
      <c r="AV118" s="190"/>
      <c r="AW118" s="200"/>
      <c r="AX118" s="201"/>
      <c r="AY118" s="201"/>
      <c r="AZ118" s="201"/>
      <c r="BA118" s="190"/>
      <c r="BB118" s="200"/>
      <c r="BC118" s="201"/>
      <c r="BD118" s="201"/>
      <c r="BE118" s="201"/>
    </row>
    <row r="119" spans="1:57" s="154" customFormat="1" ht="11.25" hidden="1" x14ac:dyDescent="0.2">
      <c r="A119" s="199">
        <v>7</v>
      </c>
      <c r="B119" s="246" t="s">
        <v>167</v>
      </c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02"/>
      <c r="AD119" s="203"/>
      <c r="AE119" s="203"/>
      <c r="AF119" s="203"/>
      <c r="AG119" s="190"/>
      <c r="AH119" s="202"/>
      <c r="AI119" s="203"/>
      <c r="AJ119" s="203"/>
      <c r="AK119" s="203"/>
      <c r="AL119" s="191"/>
      <c r="AM119" s="202"/>
      <c r="AN119" s="203"/>
      <c r="AO119" s="203"/>
      <c r="AP119" s="203"/>
      <c r="AQ119" s="190"/>
      <c r="AR119" s="202"/>
      <c r="AS119" s="203"/>
      <c r="AT119" s="203"/>
      <c r="AU119" s="203"/>
      <c r="AV119" s="190"/>
      <c r="AW119" s="202"/>
      <c r="AX119" s="203"/>
      <c r="AY119" s="203"/>
      <c r="AZ119" s="203"/>
      <c r="BA119" s="190"/>
      <c r="BB119" s="202"/>
      <c r="BC119" s="203"/>
      <c r="BD119" s="203"/>
      <c r="BE119" s="203"/>
    </row>
    <row r="120" spans="1:57" s="154" customFormat="1" ht="12.75" hidden="1" customHeight="1" x14ac:dyDescent="0.2">
      <c r="A120" s="199">
        <v>8</v>
      </c>
      <c r="B120" s="243" t="s">
        <v>168</v>
      </c>
      <c r="C120" s="243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00"/>
      <c r="AD120" s="201"/>
      <c r="AE120" s="201"/>
      <c r="AF120" s="201"/>
      <c r="AG120" s="190"/>
      <c r="AH120" s="200"/>
      <c r="AI120" s="201"/>
      <c r="AJ120" s="201"/>
      <c r="AK120" s="201"/>
      <c r="AL120" s="191"/>
      <c r="AM120" s="200"/>
      <c r="AN120" s="201"/>
      <c r="AO120" s="201"/>
      <c r="AP120" s="201"/>
      <c r="AQ120" s="190"/>
      <c r="AR120" s="200"/>
      <c r="AS120" s="201"/>
      <c r="AT120" s="201"/>
      <c r="AU120" s="201"/>
      <c r="AV120" s="190"/>
      <c r="AW120" s="200"/>
      <c r="AX120" s="201"/>
      <c r="AY120" s="201"/>
      <c r="AZ120" s="201"/>
      <c r="BA120" s="190"/>
      <c r="BB120" s="200"/>
      <c r="BC120" s="201"/>
      <c r="BD120" s="201"/>
      <c r="BE120" s="201"/>
    </row>
    <row r="121" spans="1:57" s="154" customFormat="1" ht="12.75" hidden="1" customHeight="1" x14ac:dyDescent="0.2">
      <c r="A121" s="199">
        <v>9</v>
      </c>
      <c r="B121" s="245" t="s">
        <v>169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245"/>
      <c r="X121" s="245"/>
      <c r="Y121" s="245"/>
      <c r="Z121" s="245"/>
      <c r="AA121" s="245"/>
      <c r="AB121" s="245"/>
      <c r="AC121" s="204"/>
      <c r="AD121" s="205"/>
      <c r="AE121" s="205"/>
      <c r="AF121" s="205"/>
      <c r="AG121" s="190"/>
      <c r="AH121" s="204"/>
      <c r="AI121" s="205"/>
      <c r="AJ121" s="205"/>
      <c r="AK121" s="205"/>
      <c r="AL121" s="191"/>
      <c r="AM121" s="204"/>
      <c r="AN121" s="205"/>
      <c r="AO121" s="205"/>
      <c r="AP121" s="205"/>
      <c r="AQ121" s="190"/>
      <c r="AR121" s="204"/>
      <c r="AS121" s="205"/>
      <c r="AT121" s="205"/>
      <c r="AU121" s="205"/>
      <c r="AV121" s="190"/>
      <c r="AW121" s="204"/>
      <c r="AX121" s="205"/>
      <c r="AY121" s="205"/>
      <c r="AZ121" s="205"/>
      <c r="BA121" s="190"/>
      <c r="BB121" s="204"/>
      <c r="BC121" s="205"/>
      <c r="BD121" s="205"/>
      <c r="BE121" s="205"/>
    </row>
    <row r="122" spans="1:57" s="154" customFormat="1" ht="12.75" hidden="1" customHeight="1" x14ac:dyDescent="0.2">
      <c r="A122" s="199">
        <v>10</v>
      </c>
      <c r="B122" s="243" t="s">
        <v>170</v>
      </c>
      <c r="C122" s="243"/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00"/>
      <c r="AD122" s="201"/>
      <c r="AE122" s="201"/>
      <c r="AF122" s="201"/>
      <c r="AG122" s="190"/>
      <c r="AH122" s="200"/>
      <c r="AI122" s="201"/>
      <c r="AJ122" s="201"/>
      <c r="AK122" s="201"/>
      <c r="AL122" s="191"/>
      <c r="AM122" s="200"/>
      <c r="AN122" s="201"/>
      <c r="AO122" s="201"/>
      <c r="AP122" s="201"/>
      <c r="AQ122" s="190"/>
      <c r="AR122" s="200"/>
      <c r="AS122" s="201"/>
      <c r="AT122" s="201"/>
      <c r="AU122" s="201"/>
      <c r="AV122" s="190"/>
      <c r="AW122" s="200"/>
      <c r="AX122" s="201"/>
      <c r="AY122" s="201"/>
      <c r="AZ122" s="201"/>
      <c r="BA122" s="190"/>
      <c r="BB122" s="200"/>
      <c r="BC122" s="201"/>
      <c r="BD122" s="201"/>
      <c r="BE122" s="201"/>
    </row>
    <row r="123" spans="1:57" s="154" customFormat="1" ht="12.75" hidden="1" customHeight="1" x14ac:dyDescent="0.2">
      <c r="A123" s="199">
        <v>11</v>
      </c>
      <c r="B123" s="243" t="s">
        <v>171</v>
      </c>
      <c r="C123" s="24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00"/>
      <c r="AD123" s="201"/>
      <c r="AE123" s="201"/>
      <c r="AF123" s="201"/>
      <c r="AG123" s="190"/>
      <c r="AH123" s="200"/>
      <c r="AI123" s="201"/>
      <c r="AJ123" s="201"/>
      <c r="AK123" s="201"/>
      <c r="AL123" s="191"/>
      <c r="AM123" s="200"/>
      <c r="AN123" s="201"/>
      <c r="AO123" s="201"/>
      <c r="AP123" s="201"/>
      <c r="AQ123" s="190"/>
      <c r="AR123" s="200"/>
      <c r="AS123" s="201"/>
      <c r="AT123" s="201"/>
      <c r="AU123" s="201"/>
      <c r="AV123" s="190"/>
      <c r="AW123" s="200"/>
      <c r="AX123" s="201"/>
      <c r="AY123" s="201"/>
      <c r="AZ123" s="201"/>
      <c r="BA123" s="190"/>
      <c r="BB123" s="200"/>
      <c r="BC123" s="201"/>
      <c r="BD123" s="201"/>
      <c r="BE123" s="201"/>
    </row>
    <row r="124" spans="1:57" s="154" customFormat="1" ht="12.75" hidden="1" customHeight="1" x14ac:dyDescent="0.2">
      <c r="A124" s="199">
        <v>12</v>
      </c>
      <c r="B124" s="243" t="s">
        <v>172</v>
      </c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00"/>
      <c r="AD124" s="201"/>
      <c r="AE124" s="201"/>
      <c r="AF124" s="201"/>
      <c r="AG124" s="190"/>
      <c r="AH124" s="200"/>
      <c r="AI124" s="201"/>
      <c r="AJ124" s="201"/>
      <c r="AK124" s="201"/>
      <c r="AL124" s="191"/>
      <c r="AM124" s="200"/>
      <c r="AN124" s="201"/>
      <c r="AO124" s="201"/>
      <c r="AP124" s="201"/>
      <c r="AQ124" s="190"/>
      <c r="AR124" s="200"/>
      <c r="AS124" s="201"/>
      <c r="AT124" s="201"/>
      <c r="AU124" s="201"/>
      <c r="AV124" s="190"/>
      <c r="AW124" s="200"/>
      <c r="AX124" s="201"/>
      <c r="AY124" s="201"/>
      <c r="AZ124" s="201"/>
      <c r="BA124" s="190"/>
      <c r="BB124" s="200"/>
      <c r="BC124" s="201"/>
      <c r="BD124" s="201"/>
      <c r="BE124" s="201"/>
    </row>
    <row r="125" spans="1:57" s="154" customFormat="1" ht="12.75" hidden="1" customHeight="1" x14ac:dyDescent="0.2">
      <c r="A125" s="199">
        <v>13</v>
      </c>
      <c r="B125" s="245" t="s">
        <v>173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04"/>
      <c r="AD125" s="205"/>
      <c r="AE125" s="205"/>
      <c r="AF125" s="205"/>
      <c r="AG125" s="190"/>
      <c r="AH125" s="204"/>
      <c r="AI125" s="205"/>
      <c r="AJ125" s="205"/>
      <c r="AK125" s="205"/>
      <c r="AL125" s="191"/>
      <c r="AM125" s="204"/>
      <c r="AN125" s="205"/>
      <c r="AO125" s="205"/>
      <c r="AP125" s="205"/>
      <c r="AQ125" s="190"/>
      <c r="AR125" s="204"/>
      <c r="AS125" s="205"/>
      <c r="AT125" s="205"/>
      <c r="AU125" s="205"/>
      <c r="AV125" s="190"/>
      <c r="AW125" s="204"/>
      <c r="AX125" s="205"/>
      <c r="AY125" s="205"/>
      <c r="AZ125" s="205"/>
      <c r="BA125" s="190"/>
      <c r="BB125" s="204"/>
      <c r="BC125" s="205"/>
      <c r="BD125" s="205"/>
      <c r="BE125" s="205"/>
    </row>
    <row r="126" spans="1:57" s="154" customFormat="1" ht="12.75" hidden="1" customHeight="1" x14ac:dyDescent="0.2">
      <c r="A126" s="199"/>
      <c r="B126" s="244" t="s">
        <v>174</v>
      </c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197"/>
      <c r="AD126" s="198"/>
      <c r="AE126" s="198"/>
      <c r="AF126" s="198"/>
      <c r="AG126" s="190"/>
      <c r="AH126" s="197"/>
      <c r="AI126" s="198"/>
      <c r="AJ126" s="198"/>
      <c r="AK126" s="198"/>
      <c r="AL126" s="191"/>
      <c r="AM126" s="197"/>
      <c r="AN126" s="198"/>
      <c r="AO126" s="198"/>
      <c r="AP126" s="198"/>
      <c r="AQ126" s="190"/>
      <c r="AR126" s="197"/>
      <c r="AS126" s="198"/>
      <c r="AT126" s="198"/>
      <c r="AU126" s="198"/>
      <c r="AV126" s="190"/>
      <c r="AW126" s="197"/>
      <c r="AX126" s="198"/>
      <c r="AY126" s="198"/>
      <c r="AZ126" s="198"/>
      <c r="BA126" s="190"/>
      <c r="BB126" s="197"/>
      <c r="BC126" s="198"/>
      <c r="BD126" s="198"/>
      <c r="BE126" s="198"/>
    </row>
    <row r="127" spans="1:57" s="154" customFormat="1" ht="12.75" hidden="1" customHeight="1" x14ac:dyDescent="0.2">
      <c r="A127" s="199">
        <v>1</v>
      </c>
      <c r="B127" s="243" t="s">
        <v>175</v>
      </c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00"/>
      <c r="AD127" s="201"/>
      <c r="AE127" s="201"/>
      <c r="AF127" s="201"/>
      <c r="AG127" s="190"/>
      <c r="AH127" s="200"/>
      <c r="AI127" s="201"/>
      <c r="AJ127" s="201"/>
      <c r="AK127" s="201"/>
      <c r="AL127" s="191"/>
      <c r="AM127" s="200"/>
      <c r="AN127" s="201"/>
      <c r="AO127" s="201"/>
      <c r="AP127" s="201"/>
      <c r="AQ127" s="190"/>
      <c r="AR127" s="200"/>
      <c r="AS127" s="201"/>
      <c r="AT127" s="201"/>
      <c r="AU127" s="201"/>
      <c r="AV127" s="190"/>
      <c r="AW127" s="200"/>
      <c r="AX127" s="201"/>
      <c r="AY127" s="201"/>
      <c r="AZ127" s="201"/>
      <c r="BA127" s="190"/>
      <c r="BB127" s="200"/>
      <c r="BC127" s="201"/>
      <c r="BD127" s="201"/>
      <c r="BE127" s="201"/>
    </row>
    <row r="128" spans="1:57" s="154" customFormat="1" ht="11.25" hidden="1" x14ac:dyDescent="0.2">
      <c r="A128" s="199">
        <v>2</v>
      </c>
      <c r="B128" s="246" t="s">
        <v>176</v>
      </c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  <c r="AA128" s="246"/>
      <c r="AB128" s="246"/>
      <c r="AC128" s="202"/>
      <c r="AD128" s="203"/>
      <c r="AE128" s="203"/>
      <c r="AF128" s="203"/>
      <c r="AG128" s="190"/>
      <c r="AH128" s="202"/>
      <c r="AI128" s="203"/>
      <c r="AJ128" s="203"/>
      <c r="AK128" s="203"/>
      <c r="AL128" s="191"/>
      <c r="AM128" s="202"/>
      <c r="AN128" s="203"/>
      <c r="AO128" s="203"/>
      <c r="AP128" s="203"/>
      <c r="AQ128" s="190"/>
      <c r="AR128" s="202"/>
      <c r="AS128" s="203"/>
      <c r="AT128" s="203"/>
      <c r="AU128" s="203"/>
      <c r="AV128" s="190"/>
      <c r="AW128" s="202"/>
      <c r="AX128" s="203"/>
      <c r="AY128" s="203"/>
      <c r="AZ128" s="203"/>
      <c r="BA128" s="190"/>
      <c r="BB128" s="202"/>
      <c r="BC128" s="203"/>
      <c r="BD128" s="203"/>
      <c r="BE128" s="203"/>
    </row>
    <row r="129" spans="1:69" s="154" customFormat="1" ht="12.75" hidden="1" customHeight="1" x14ac:dyDescent="0.2">
      <c r="A129" s="199">
        <v>3</v>
      </c>
      <c r="B129" s="243" t="s">
        <v>177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00"/>
      <c r="AD129" s="201"/>
      <c r="AE129" s="201"/>
      <c r="AF129" s="201"/>
      <c r="AG129" s="190"/>
      <c r="AH129" s="200"/>
      <c r="AI129" s="201"/>
      <c r="AJ129" s="201"/>
      <c r="AK129" s="201"/>
      <c r="AL129" s="191"/>
      <c r="AM129" s="200"/>
      <c r="AN129" s="201"/>
      <c r="AO129" s="201"/>
      <c r="AP129" s="201"/>
      <c r="AQ129" s="190"/>
      <c r="AR129" s="200"/>
      <c r="AS129" s="201"/>
      <c r="AT129" s="201"/>
      <c r="AU129" s="201"/>
      <c r="AV129" s="190"/>
      <c r="AW129" s="200"/>
      <c r="AX129" s="201"/>
      <c r="AY129" s="201"/>
      <c r="AZ129" s="201"/>
      <c r="BA129" s="190"/>
      <c r="BB129" s="200"/>
      <c r="BC129" s="201"/>
      <c r="BD129" s="201"/>
      <c r="BE129" s="201"/>
    </row>
    <row r="130" spans="1:69" s="154" customFormat="1" ht="12.75" hidden="1" customHeight="1" x14ac:dyDescent="0.2">
      <c r="A130" s="199"/>
      <c r="B130" s="244" t="s">
        <v>178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197"/>
      <c r="AD130" s="198"/>
      <c r="AE130" s="198"/>
      <c r="AF130" s="198"/>
      <c r="AG130" s="190"/>
      <c r="AH130" s="197"/>
      <c r="AI130" s="198"/>
      <c r="AJ130" s="198"/>
      <c r="AK130" s="198"/>
      <c r="AL130" s="191"/>
      <c r="AM130" s="197"/>
      <c r="AN130" s="198"/>
      <c r="AO130" s="198"/>
      <c r="AP130" s="198"/>
      <c r="AQ130" s="190"/>
      <c r="AR130" s="197"/>
      <c r="AS130" s="198"/>
      <c r="AT130" s="198"/>
      <c r="AU130" s="198"/>
      <c r="AV130" s="190"/>
      <c r="AW130" s="197"/>
      <c r="AX130" s="198"/>
      <c r="AY130" s="198"/>
      <c r="AZ130" s="198"/>
      <c r="BA130" s="190"/>
      <c r="BB130" s="197"/>
      <c r="BC130" s="198"/>
      <c r="BD130" s="198"/>
      <c r="BE130" s="198"/>
    </row>
    <row r="131" spans="1:69" s="154" customFormat="1" ht="12.75" hidden="1" customHeight="1" x14ac:dyDescent="0.2">
      <c r="A131" s="199">
        <v>1</v>
      </c>
      <c r="B131" s="243" t="s">
        <v>179</v>
      </c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00"/>
      <c r="AD131" s="201"/>
      <c r="AE131" s="201"/>
      <c r="AF131" s="201"/>
      <c r="AG131" s="190"/>
      <c r="AH131" s="200"/>
      <c r="AI131" s="201"/>
      <c r="AJ131" s="201"/>
      <c r="AK131" s="201"/>
      <c r="AL131" s="191"/>
      <c r="AM131" s="200"/>
      <c r="AN131" s="201"/>
      <c r="AO131" s="201"/>
      <c r="AP131" s="201"/>
      <c r="AQ131" s="190"/>
      <c r="AR131" s="200"/>
      <c r="AS131" s="201"/>
      <c r="AT131" s="201"/>
      <c r="AU131" s="201"/>
      <c r="AV131" s="190"/>
      <c r="AW131" s="200"/>
      <c r="AX131" s="201"/>
      <c r="AY131" s="201"/>
      <c r="AZ131" s="201"/>
      <c r="BA131" s="190"/>
      <c r="BB131" s="200"/>
      <c r="BC131" s="201"/>
      <c r="BD131" s="201"/>
      <c r="BE131" s="201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</row>
    <row r="132" spans="1:69" s="154" customFormat="1" ht="12.75" hidden="1" customHeight="1" x14ac:dyDescent="0.2">
      <c r="A132" s="199">
        <v>2</v>
      </c>
      <c r="B132" s="243" t="s">
        <v>180</v>
      </c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00"/>
      <c r="AD132" s="201"/>
      <c r="AE132" s="201"/>
      <c r="AF132" s="201"/>
      <c r="AG132" s="190"/>
      <c r="AH132" s="200"/>
      <c r="AI132" s="201"/>
      <c r="AJ132" s="201"/>
      <c r="AK132" s="201"/>
      <c r="AL132" s="191"/>
      <c r="AM132" s="200"/>
      <c r="AN132" s="201"/>
      <c r="AO132" s="201"/>
      <c r="AP132" s="201"/>
      <c r="AQ132" s="190"/>
      <c r="AR132" s="200"/>
      <c r="AS132" s="201"/>
      <c r="AT132" s="201"/>
      <c r="AU132" s="201"/>
      <c r="AV132" s="190"/>
      <c r="AW132" s="200"/>
      <c r="AX132" s="201"/>
      <c r="AY132" s="201"/>
      <c r="AZ132" s="201"/>
      <c r="BA132" s="190"/>
      <c r="BB132" s="200"/>
      <c r="BC132" s="201"/>
      <c r="BD132" s="201"/>
      <c r="BE132" s="201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</row>
    <row r="133" spans="1:69" s="154" customFormat="1" ht="12.75" hidden="1" customHeight="1" x14ac:dyDescent="0.2">
      <c r="A133" s="199">
        <v>3</v>
      </c>
      <c r="B133" s="243" t="s">
        <v>181</v>
      </c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00"/>
      <c r="AD133" s="201"/>
      <c r="AE133" s="201"/>
      <c r="AF133" s="201"/>
      <c r="AG133" s="190"/>
      <c r="AH133" s="200"/>
      <c r="AI133" s="201"/>
      <c r="AJ133" s="201"/>
      <c r="AK133" s="201"/>
      <c r="AL133" s="191"/>
      <c r="AM133" s="200"/>
      <c r="AN133" s="201"/>
      <c r="AO133" s="201"/>
      <c r="AP133" s="201"/>
      <c r="AQ133" s="190"/>
      <c r="AR133" s="200"/>
      <c r="AS133" s="201"/>
      <c r="AT133" s="201"/>
      <c r="AU133" s="201"/>
      <c r="AV133" s="190"/>
      <c r="AW133" s="200"/>
      <c r="AX133" s="201"/>
      <c r="AY133" s="201"/>
      <c r="AZ133" s="201"/>
      <c r="BA133" s="190"/>
      <c r="BB133" s="200"/>
      <c r="BC133" s="201"/>
      <c r="BD133" s="201"/>
      <c r="BE133" s="201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</row>
    <row r="134" spans="1:69" s="154" customFormat="1" ht="12.75" hidden="1" customHeight="1" x14ac:dyDescent="0.2">
      <c r="A134" s="199"/>
      <c r="B134" s="244" t="s">
        <v>182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197"/>
      <c r="AD134" s="198"/>
      <c r="AE134" s="198"/>
      <c r="AF134" s="198"/>
      <c r="AG134" s="190"/>
      <c r="AH134" s="197"/>
      <c r="AI134" s="198"/>
      <c r="AJ134" s="198"/>
      <c r="AK134" s="198"/>
      <c r="AL134" s="191"/>
      <c r="AM134" s="197"/>
      <c r="AN134" s="198"/>
      <c r="AO134" s="198"/>
      <c r="AP134" s="198"/>
      <c r="AQ134" s="190"/>
      <c r="AR134" s="197"/>
      <c r="AS134" s="198"/>
      <c r="AT134" s="198"/>
      <c r="AU134" s="198"/>
      <c r="AV134" s="190"/>
      <c r="AW134" s="197"/>
      <c r="AX134" s="198"/>
      <c r="AY134" s="198"/>
      <c r="AZ134" s="198"/>
      <c r="BA134" s="190"/>
      <c r="BB134" s="197"/>
      <c r="BC134" s="198"/>
      <c r="BD134" s="198"/>
      <c r="BE134" s="198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</row>
    <row r="135" spans="1:69" s="154" customFormat="1" ht="12.75" hidden="1" customHeight="1" x14ac:dyDescent="0.2">
      <c r="A135" s="199">
        <v>1</v>
      </c>
      <c r="B135" s="245" t="s">
        <v>183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04"/>
      <c r="AD135" s="205"/>
      <c r="AE135" s="205"/>
      <c r="AF135" s="205"/>
      <c r="AG135" s="190"/>
      <c r="AH135" s="204"/>
      <c r="AI135" s="205"/>
      <c r="AJ135" s="205"/>
      <c r="AK135" s="205"/>
      <c r="AL135" s="191"/>
      <c r="AM135" s="204"/>
      <c r="AN135" s="205"/>
      <c r="AO135" s="205"/>
      <c r="AP135" s="205"/>
      <c r="AQ135" s="190"/>
      <c r="AR135" s="204"/>
      <c r="AS135" s="205"/>
      <c r="AT135" s="205"/>
      <c r="AU135" s="205"/>
      <c r="AV135" s="190"/>
      <c r="AW135" s="204"/>
      <c r="AX135" s="205"/>
      <c r="AY135" s="205"/>
      <c r="AZ135" s="205"/>
      <c r="BA135" s="190"/>
      <c r="BB135" s="204"/>
      <c r="BC135" s="205"/>
      <c r="BD135" s="205"/>
      <c r="BE135" s="205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</row>
    <row r="136" spans="1:69" s="154" customFormat="1" ht="12.75" hidden="1" customHeight="1" x14ac:dyDescent="0.2">
      <c r="A136" s="199">
        <v>2</v>
      </c>
      <c r="B136" s="245" t="s">
        <v>184</v>
      </c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04"/>
      <c r="AD136" s="205"/>
      <c r="AE136" s="205"/>
      <c r="AF136" s="205"/>
      <c r="AG136" s="190"/>
      <c r="AH136" s="204"/>
      <c r="AI136" s="205"/>
      <c r="AJ136" s="205"/>
      <c r="AK136" s="205"/>
      <c r="AL136" s="191"/>
      <c r="AM136" s="204"/>
      <c r="AN136" s="205"/>
      <c r="AO136" s="205"/>
      <c r="AP136" s="205"/>
      <c r="AQ136" s="190"/>
      <c r="AR136" s="204"/>
      <c r="AS136" s="205"/>
      <c r="AT136" s="205"/>
      <c r="AU136" s="205"/>
      <c r="AV136" s="190"/>
      <c r="AW136" s="204"/>
      <c r="AX136" s="205"/>
      <c r="AY136" s="205"/>
      <c r="AZ136" s="205"/>
      <c r="BA136" s="190"/>
      <c r="BB136" s="204"/>
      <c r="BC136" s="205"/>
      <c r="BD136" s="205"/>
      <c r="BE136" s="205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</row>
    <row r="137" spans="1:69" s="154" customFormat="1" ht="12.75" hidden="1" customHeight="1" x14ac:dyDescent="0.2">
      <c r="A137" s="199">
        <v>3</v>
      </c>
      <c r="B137" s="245" t="s">
        <v>185</v>
      </c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04"/>
      <c r="AD137" s="205"/>
      <c r="AE137" s="205"/>
      <c r="AF137" s="205"/>
      <c r="AG137" s="190"/>
      <c r="AH137" s="204"/>
      <c r="AI137" s="205"/>
      <c r="AJ137" s="205"/>
      <c r="AK137" s="205"/>
      <c r="AL137" s="191"/>
      <c r="AM137" s="204"/>
      <c r="AN137" s="205"/>
      <c r="AO137" s="205"/>
      <c r="AP137" s="205"/>
      <c r="AQ137" s="190"/>
      <c r="AR137" s="204"/>
      <c r="AS137" s="205"/>
      <c r="AT137" s="205"/>
      <c r="AU137" s="205"/>
      <c r="AV137" s="190"/>
      <c r="AW137" s="204"/>
      <c r="AX137" s="205"/>
      <c r="AY137" s="205"/>
      <c r="AZ137" s="205"/>
      <c r="BA137" s="190"/>
      <c r="BB137" s="204"/>
      <c r="BC137" s="205"/>
      <c r="BD137" s="205"/>
      <c r="BE137" s="205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</row>
    <row r="138" spans="1:69" s="154" customFormat="1" ht="12.75" hidden="1" customHeight="1" x14ac:dyDescent="0.2">
      <c r="A138" s="199"/>
      <c r="B138" s="244" t="s">
        <v>186</v>
      </c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197"/>
      <c r="AD138" s="198"/>
      <c r="AE138" s="198"/>
      <c r="AF138" s="198"/>
      <c r="AG138" s="190"/>
      <c r="AH138" s="197"/>
      <c r="AI138" s="198"/>
      <c r="AJ138" s="198"/>
      <c r="AK138" s="198"/>
      <c r="AL138" s="191"/>
      <c r="AM138" s="197"/>
      <c r="AN138" s="198"/>
      <c r="AO138" s="198"/>
      <c r="AP138" s="198"/>
      <c r="AQ138" s="190"/>
      <c r="AR138" s="197"/>
      <c r="AS138" s="198"/>
      <c r="AT138" s="198"/>
      <c r="AU138" s="198"/>
      <c r="AV138" s="190"/>
      <c r="AW138" s="197"/>
      <c r="AX138" s="198"/>
      <c r="AY138" s="198"/>
      <c r="AZ138" s="198"/>
      <c r="BA138" s="190"/>
      <c r="BB138" s="197"/>
      <c r="BC138" s="198"/>
      <c r="BD138" s="198"/>
      <c r="BE138" s="198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</row>
    <row r="139" spans="1:69" s="154" customFormat="1" ht="12.75" hidden="1" customHeight="1" x14ac:dyDescent="0.2">
      <c r="A139" s="199">
        <v>1</v>
      </c>
      <c r="B139" s="243" t="s">
        <v>187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00"/>
      <c r="AD139" s="201"/>
      <c r="AE139" s="201"/>
      <c r="AF139" s="201"/>
      <c r="AG139" s="190"/>
      <c r="AH139" s="200"/>
      <c r="AI139" s="201"/>
      <c r="AJ139" s="201"/>
      <c r="AK139" s="201"/>
      <c r="AL139" s="191"/>
      <c r="AM139" s="200"/>
      <c r="AN139" s="201"/>
      <c r="AO139" s="201"/>
      <c r="AP139" s="201"/>
      <c r="AQ139" s="190"/>
      <c r="AR139" s="200"/>
      <c r="AS139" s="201"/>
      <c r="AT139" s="201"/>
      <c r="AU139" s="201"/>
      <c r="AV139" s="190"/>
      <c r="AW139" s="200"/>
      <c r="AX139" s="201"/>
      <c r="AY139" s="201"/>
      <c r="AZ139" s="201"/>
      <c r="BA139" s="190"/>
      <c r="BB139" s="200"/>
      <c r="BC139" s="201"/>
      <c r="BD139" s="201"/>
      <c r="BE139" s="201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</row>
    <row r="140" spans="1:69" s="154" customFormat="1" ht="12.75" hidden="1" customHeight="1" x14ac:dyDescent="0.2">
      <c r="A140" s="199">
        <v>2</v>
      </c>
      <c r="B140" s="243" t="s">
        <v>188</v>
      </c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00"/>
      <c r="AD140" s="201"/>
      <c r="AE140" s="201"/>
      <c r="AF140" s="201"/>
      <c r="AG140" s="190"/>
      <c r="AH140" s="200"/>
      <c r="AI140" s="201"/>
      <c r="AJ140" s="201"/>
      <c r="AK140" s="201"/>
      <c r="AL140" s="191"/>
      <c r="AM140" s="200"/>
      <c r="AN140" s="201"/>
      <c r="AO140" s="201"/>
      <c r="AP140" s="201"/>
      <c r="AQ140" s="190"/>
      <c r="AR140" s="200"/>
      <c r="AS140" s="201"/>
      <c r="AT140" s="201"/>
      <c r="AU140" s="201"/>
      <c r="AV140" s="190"/>
      <c r="AW140" s="200"/>
      <c r="AX140" s="201"/>
      <c r="AY140" s="201"/>
      <c r="AZ140" s="201"/>
      <c r="BA140" s="190"/>
      <c r="BB140" s="200"/>
      <c r="BC140" s="201"/>
      <c r="BD140" s="201"/>
      <c r="BE140" s="201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</row>
    <row r="141" spans="1:69" s="154" customFormat="1" ht="12.75" hidden="1" customHeight="1" x14ac:dyDescent="0.2">
      <c r="A141" s="199">
        <v>3</v>
      </c>
      <c r="B141" s="243" t="s">
        <v>189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00"/>
      <c r="AD141" s="201"/>
      <c r="AE141" s="201"/>
      <c r="AF141" s="201"/>
      <c r="AG141" s="190"/>
      <c r="AH141" s="200"/>
      <c r="AI141" s="201"/>
      <c r="AJ141" s="201"/>
      <c r="AK141" s="201"/>
      <c r="AL141" s="191"/>
      <c r="AM141" s="200"/>
      <c r="AN141" s="201"/>
      <c r="AO141" s="201"/>
      <c r="AP141" s="201"/>
      <c r="AQ141" s="190"/>
      <c r="AR141" s="200"/>
      <c r="AS141" s="201"/>
      <c r="AT141" s="201"/>
      <c r="AU141" s="201"/>
      <c r="AV141" s="190"/>
      <c r="AW141" s="200"/>
      <c r="AX141" s="201"/>
      <c r="AY141" s="201"/>
      <c r="AZ141" s="201"/>
      <c r="BA141" s="190"/>
      <c r="BB141" s="200"/>
      <c r="BC141" s="201"/>
      <c r="BD141" s="201"/>
      <c r="BE141" s="201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</row>
    <row r="142" spans="1:69" s="154" customFormat="1" ht="12.75" hidden="1" customHeight="1" x14ac:dyDescent="0.2">
      <c r="A142" s="199"/>
      <c r="B142" s="244" t="s">
        <v>190</v>
      </c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197"/>
      <c r="AD142" s="198"/>
      <c r="AE142" s="198"/>
      <c r="AF142" s="198"/>
      <c r="AG142" s="190"/>
      <c r="AH142" s="197"/>
      <c r="AI142" s="198"/>
      <c r="AJ142" s="198"/>
      <c r="AK142" s="198"/>
      <c r="AL142" s="191"/>
      <c r="AM142" s="197"/>
      <c r="AN142" s="198"/>
      <c r="AO142" s="198"/>
      <c r="AP142" s="198"/>
      <c r="AQ142" s="190"/>
      <c r="AR142" s="197"/>
      <c r="AS142" s="198"/>
      <c r="AT142" s="198"/>
      <c r="AU142" s="198"/>
      <c r="AV142" s="190"/>
      <c r="AW142" s="197"/>
      <c r="AX142" s="198"/>
      <c r="AY142" s="198"/>
      <c r="AZ142" s="198"/>
      <c r="BA142" s="190"/>
      <c r="BB142" s="197"/>
      <c r="BC142" s="198"/>
      <c r="BD142" s="198"/>
      <c r="BE142" s="198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</row>
    <row r="143" spans="1:69" s="154" customFormat="1" ht="12.75" hidden="1" customHeight="1" x14ac:dyDescent="0.2">
      <c r="A143" s="199">
        <v>1</v>
      </c>
      <c r="B143" s="243" t="s">
        <v>191</v>
      </c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00"/>
      <c r="AD143" s="201"/>
      <c r="AE143" s="201"/>
      <c r="AF143" s="201"/>
      <c r="AG143" s="190"/>
      <c r="AH143" s="200"/>
      <c r="AI143" s="201"/>
      <c r="AJ143" s="201"/>
      <c r="AK143" s="201"/>
      <c r="AL143" s="191"/>
      <c r="AM143" s="200"/>
      <c r="AN143" s="201"/>
      <c r="AO143" s="201"/>
      <c r="AP143" s="201"/>
      <c r="AQ143" s="190"/>
      <c r="AR143" s="200"/>
      <c r="AS143" s="201"/>
      <c r="AT143" s="201"/>
      <c r="AU143" s="201"/>
      <c r="AV143" s="190"/>
      <c r="AW143" s="200"/>
      <c r="AX143" s="201"/>
      <c r="AY143" s="201"/>
      <c r="AZ143" s="201"/>
      <c r="BA143" s="190"/>
      <c r="BB143" s="200"/>
      <c r="BC143" s="201"/>
      <c r="BD143" s="201"/>
      <c r="BE143" s="201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</row>
    <row r="144" spans="1:69" s="154" customFormat="1" ht="12.75" hidden="1" customHeight="1" x14ac:dyDescent="0.2">
      <c r="A144" s="199">
        <v>2</v>
      </c>
      <c r="B144" s="243" t="s">
        <v>192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00"/>
      <c r="AD144" s="201"/>
      <c r="AE144" s="201"/>
      <c r="AF144" s="201"/>
      <c r="AG144" s="190"/>
      <c r="AH144" s="200"/>
      <c r="AI144" s="201"/>
      <c r="AJ144" s="201"/>
      <c r="AK144" s="201"/>
      <c r="AL144" s="191"/>
      <c r="AM144" s="200"/>
      <c r="AN144" s="201"/>
      <c r="AO144" s="201"/>
      <c r="AP144" s="201"/>
      <c r="AQ144" s="190"/>
      <c r="AR144" s="200"/>
      <c r="AS144" s="201"/>
      <c r="AT144" s="201"/>
      <c r="AU144" s="201"/>
      <c r="AV144" s="190"/>
      <c r="AW144" s="200"/>
      <c r="AX144" s="201"/>
      <c r="AY144" s="201"/>
      <c r="AZ144" s="201"/>
      <c r="BA144" s="190"/>
      <c r="BB144" s="200"/>
      <c r="BC144" s="201"/>
      <c r="BD144" s="201"/>
      <c r="BE144" s="201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</row>
    <row r="145" spans="38:38" hidden="1" x14ac:dyDescent="0.2">
      <c r="AL145" s="110"/>
    </row>
    <row r="146" spans="38:38" hidden="1" x14ac:dyDescent="0.2">
      <c r="AL146" s="110"/>
    </row>
    <row r="147" spans="38:38" hidden="1" x14ac:dyDescent="0.2">
      <c r="AL147" s="110"/>
    </row>
    <row r="148" spans="38:38" hidden="1" x14ac:dyDescent="0.2">
      <c r="AL148" s="110"/>
    </row>
    <row r="149" spans="38:38" hidden="1" x14ac:dyDescent="0.2">
      <c r="AL149" s="110"/>
    </row>
    <row r="150" spans="38:38" hidden="1" x14ac:dyDescent="0.2">
      <c r="AL150" s="110"/>
    </row>
    <row r="151" spans="38:38" hidden="1" x14ac:dyDescent="0.2">
      <c r="AL151" s="110"/>
    </row>
    <row r="152" spans="38:38" hidden="1" x14ac:dyDescent="0.2">
      <c r="AL152" s="110"/>
    </row>
    <row r="153" spans="38:38" hidden="1" x14ac:dyDescent="0.2">
      <c r="AL153" s="110"/>
    </row>
    <row r="154" spans="38:38" hidden="1" x14ac:dyDescent="0.2">
      <c r="AL154" s="110"/>
    </row>
    <row r="155" spans="38:38" hidden="1" x14ac:dyDescent="0.2">
      <c r="AL155" s="110"/>
    </row>
    <row r="156" spans="38:38" hidden="1" x14ac:dyDescent="0.2">
      <c r="AL156" s="110"/>
    </row>
    <row r="157" spans="38:38" hidden="1" x14ac:dyDescent="0.2">
      <c r="AL157" s="110"/>
    </row>
    <row r="158" spans="38:38" hidden="1" x14ac:dyDescent="0.2">
      <c r="AL158" s="110"/>
    </row>
    <row r="159" spans="38:38" hidden="1" x14ac:dyDescent="0.2">
      <c r="AL159" s="110"/>
    </row>
    <row r="160" spans="38:38" hidden="1" x14ac:dyDescent="0.2">
      <c r="AL160" s="110"/>
    </row>
    <row r="161" spans="38:38" hidden="1" x14ac:dyDescent="0.2">
      <c r="AL161" s="110"/>
    </row>
    <row r="162" spans="38:38" hidden="1" x14ac:dyDescent="0.2">
      <c r="AL162" s="110"/>
    </row>
    <row r="163" spans="38:38" hidden="1" x14ac:dyDescent="0.2">
      <c r="AL163" s="110"/>
    </row>
    <row r="164" spans="38:38" hidden="1" x14ac:dyDescent="0.2">
      <c r="AL164" s="110"/>
    </row>
    <row r="165" spans="38:38" hidden="1" x14ac:dyDescent="0.2">
      <c r="AL165" s="110"/>
    </row>
    <row r="166" spans="38:38" hidden="1" x14ac:dyDescent="0.2">
      <c r="AL166" s="110"/>
    </row>
    <row r="167" spans="38:38" hidden="1" x14ac:dyDescent="0.2">
      <c r="AL167" s="110"/>
    </row>
    <row r="168" spans="38:38" hidden="1" x14ac:dyDescent="0.2">
      <c r="AL168" s="110"/>
    </row>
    <row r="169" spans="38:38" hidden="1" x14ac:dyDescent="0.2">
      <c r="AL169" s="110"/>
    </row>
    <row r="170" spans="38:38" hidden="1" x14ac:dyDescent="0.2">
      <c r="AL170" s="110"/>
    </row>
    <row r="171" spans="38:38" hidden="1" x14ac:dyDescent="0.2">
      <c r="AL171" s="110"/>
    </row>
    <row r="172" spans="38:38" hidden="1" x14ac:dyDescent="0.2">
      <c r="AL172" s="110"/>
    </row>
    <row r="173" spans="38:38" hidden="1" x14ac:dyDescent="0.2">
      <c r="AL173" s="110"/>
    </row>
    <row r="174" spans="38:38" hidden="1" x14ac:dyDescent="0.2">
      <c r="AL174" s="110"/>
    </row>
    <row r="175" spans="38:38" hidden="1" x14ac:dyDescent="0.2">
      <c r="AL175" s="110"/>
    </row>
    <row r="176" spans="38:38" hidden="1" x14ac:dyDescent="0.2">
      <c r="AL176" s="110"/>
    </row>
    <row r="177" spans="38:38" hidden="1" x14ac:dyDescent="0.2">
      <c r="AL177" s="110"/>
    </row>
    <row r="178" spans="38:38" hidden="1" x14ac:dyDescent="0.2">
      <c r="AL178" s="110"/>
    </row>
    <row r="179" spans="38:38" hidden="1" x14ac:dyDescent="0.2">
      <c r="AL179" s="110"/>
    </row>
    <row r="180" spans="38:38" hidden="1" x14ac:dyDescent="0.2">
      <c r="AL180" s="110"/>
    </row>
    <row r="181" spans="38:38" hidden="1" x14ac:dyDescent="0.2">
      <c r="AL181" s="110"/>
    </row>
    <row r="182" spans="38:38" hidden="1" x14ac:dyDescent="0.2">
      <c r="AL182" s="110"/>
    </row>
    <row r="183" spans="38:38" hidden="1" x14ac:dyDescent="0.2">
      <c r="AL183" s="110"/>
    </row>
    <row r="184" spans="38:38" hidden="1" x14ac:dyDescent="0.2">
      <c r="AL184" s="110"/>
    </row>
    <row r="185" spans="38:38" hidden="1" x14ac:dyDescent="0.2">
      <c r="AL185" s="110"/>
    </row>
    <row r="186" spans="38:38" hidden="1" x14ac:dyDescent="0.2">
      <c r="AL186" s="110"/>
    </row>
    <row r="187" spans="38:38" hidden="1" x14ac:dyDescent="0.2">
      <c r="AL187" s="110"/>
    </row>
    <row r="188" spans="38:38" hidden="1" x14ac:dyDescent="0.2">
      <c r="AL188" s="110"/>
    </row>
    <row r="189" spans="38:38" hidden="1" x14ac:dyDescent="0.2">
      <c r="AL189" s="110"/>
    </row>
    <row r="190" spans="38:38" hidden="1" x14ac:dyDescent="0.2">
      <c r="AL190" s="110"/>
    </row>
    <row r="191" spans="38:38" hidden="1" x14ac:dyDescent="0.2">
      <c r="AL191" s="110"/>
    </row>
    <row r="192" spans="38:38" hidden="1" x14ac:dyDescent="0.2">
      <c r="AL192" s="110"/>
    </row>
    <row r="193" spans="38:38" hidden="1" x14ac:dyDescent="0.2">
      <c r="AL193" s="110"/>
    </row>
    <row r="194" spans="38:38" hidden="1" x14ac:dyDescent="0.2">
      <c r="AL194" s="110"/>
    </row>
    <row r="195" spans="38:38" hidden="1" x14ac:dyDescent="0.2">
      <c r="AL195" s="110"/>
    </row>
    <row r="196" spans="38:38" hidden="1" x14ac:dyDescent="0.2">
      <c r="AL196" s="110"/>
    </row>
    <row r="197" spans="38:38" hidden="1" x14ac:dyDescent="0.2">
      <c r="AL197" s="110"/>
    </row>
    <row r="198" spans="38:38" hidden="1" x14ac:dyDescent="0.2">
      <c r="AL198" s="110"/>
    </row>
    <row r="199" spans="38:38" hidden="1" x14ac:dyDescent="0.2">
      <c r="AL199" s="110"/>
    </row>
    <row r="200" spans="38:38" hidden="1" x14ac:dyDescent="0.2">
      <c r="AL200" s="110"/>
    </row>
    <row r="201" spans="38:38" hidden="1" x14ac:dyDescent="0.2">
      <c r="AL201" s="110"/>
    </row>
    <row r="202" spans="38:38" hidden="1" x14ac:dyDescent="0.2">
      <c r="AL202" s="110"/>
    </row>
    <row r="203" spans="38:38" hidden="1" x14ac:dyDescent="0.2">
      <c r="AL203" s="110"/>
    </row>
    <row r="204" spans="38:38" hidden="1" x14ac:dyDescent="0.2">
      <c r="AL204" s="110"/>
    </row>
    <row r="205" spans="38:38" hidden="1" x14ac:dyDescent="0.2">
      <c r="AL205" s="110"/>
    </row>
    <row r="206" spans="38:38" hidden="1" x14ac:dyDescent="0.2">
      <c r="AL206" s="110"/>
    </row>
    <row r="207" spans="38:38" hidden="1" x14ac:dyDescent="0.2">
      <c r="AL207" s="110"/>
    </row>
    <row r="208" spans="38:38" hidden="1" x14ac:dyDescent="0.2">
      <c r="AL208" s="110"/>
    </row>
    <row r="209" spans="38:38" hidden="1" x14ac:dyDescent="0.2">
      <c r="AL209" s="110"/>
    </row>
    <row r="210" spans="38:38" hidden="1" x14ac:dyDescent="0.2">
      <c r="AL210" s="110"/>
    </row>
    <row r="211" spans="38:38" hidden="1" x14ac:dyDescent="0.2">
      <c r="AL211" s="110"/>
    </row>
    <row r="212" spans="38:38" hidden="1" x14ac:dyDescent="0.2">
      <c r="AL212" s="110"/>
    </row>
    <row r="213" spans="38:38" hidden="1" x14ac:dyDescent="0.2">
      <c r="AL213" s="110"/>
    </row>
    <row r="214" spans="38:38" hidden="1" x14ac:dyDescent="0.2">
      <c r="AL214" s="110"/>
    </row>
    <row r="215" spans="38:38" hidden="1" x14ac:dyDescent="0.2">
      <c r="AL215" s="110"/>
    </row>
    <row r="216" spans="38:38" hidden="1" x14ac:dyDescent="0.2">
      <c r="AL216" s="110"/>
    </row>
    <row r="217" spans="38:38" hidden="1" x14ac:dyDescent="0.2">
      <c r="AL217" s="110"/>
    </row>
    <row r="218" spans="38:38" hidden="1" x14ac:dyDescent="0.2">
      <c r="AL218" s="110"/>
    </row>
    <row r="219" spans="38:38" hidden="1" x14ac:dyDescent="0.2">
      <c r="AL219" s="110"/>
    </row>
    <row r="220" spans="38:38" hidden="1" x14ac:dyDescent="0.2">
      <c r="AL220" s="110"/>
    </row>
    <row r="221" spans="38:38" hidden="1" x14ac:dyDescent="0.2">
      <c r="AL221" s="110"/>
    </row>
    <row r="222" spans="38:38" hidden="1" x14ac:dyDescent="0.2">
      <c r="AL222" s="110"/>
    </row>
    <row r="223" spans="38:38" hidden="1" x14ac:dyDescent="0.2">
      <c r="AL223" s="110"/>
    </row>
    <row r="224" spans="38:38" x14ac:dyDescent="0.2">
      <c r="AL224" s="110"/>
    </row>
    <row r="225" spans="19:38" x14ac:dyDescent="0.2">
      <c r="AL225" s="110"/>
    </row>
    <row r="226" spans="19:38" x14ac:dyDescent="0.2">
      <c r="S226" s="13"/>
      <c r="AL226" s="110"/>
    </row>
    <row r="227" spans="19:38" x14ac:dyDescent="0.2">
      <c r="AL227" s="110"/>
    </row>
    <row r="228" spans="19:38" x14ac:dyDescent="0.2">
      <c r="AL228" s="110"/>
    </row>
    <row r="229" spans="19:38" x14ac:dyDescent="0.2">
      <c r="AL229" s="110"/>
    </row>
    <row r="230" spans="19:38" x14ac:dyDescent="0.2">
      <c r="AL230" s="110"/>
    </row>
    <row r="231" spans="19:38" x14ac:dyDescent="0.2">
      <c r="AL231" s="110"/>
    </row>
    <row r="232" spans="19:38" x14ac:dyDescent="0.2">
      <c r="AL232" s="110"/>
    </row>
    <row r="233" spans="19:38" x14ac:dyDescent="0.2">
      <c r="AL233" s="110"/>
    </row>
    <row r="234" spans="19:38" x14ac:dyDescent="0.2">
      <c r="AL234" s="110"/>
    </row>
    <row r="235" spans="19:38" x14ac:dyDescent="0.2">
      <c r="AL235" s="110"/>
    </row>
    <row r="236" spans="19:38" x14ac:dyDescent="0.2">
      <c r="AL236" s="110"/>
    </row>
    <row r="237" spans="19:38" x14ac:dyDescent="0.2">
      <c r="AL237" s="110"/>
    </row>
    <row r="238" spans="19:38" x14ac:dyDescent="0.2">
      <c r="AL238" s="110"/>
    </row>
    <row r="239" spans="19:38" x14ac:dyDescent="0.2">
      <c r="AL239" s="110"/>
    </row>
    <row r="240" spans="19:38" x14ac:dyDescent="0.2">
      <c r="AL240" s="110"/>
    </row>
    <row r="241" spans="38:38" x14ac:dyDescent="0.2">
      <c r="AL241" s="110"/>
    </row>
    <row r="242" spans="38:38" x14ac:dyDescent="0.2">
      <c r="AL242" s="110"/>
    </row>
    <row r="243" spans="38:38" x14ac:dyDescent="0.2">
      <c r="AL243" s="110"/>
    </row>
    <row r="244" spans="38:38" x14ac:dyDescent="0.2">
      <c r="AL244" s="110"/>
    </row>
    <row r="245" spans="38:38" x14ac:dyDescent="0.2">
      <c r="AL245" s="110"/>
    </row>
    <row r="246" spans="38:38" x14ac:dyDescent="0.2">
      <c r="AL246" s="110"/>
    </row>
    <row r="247" spans="38:38" x14ac:dyDescent="0.2">
      <c r="AL247" s="110"/>
    </row>
    <row r="248" spans="38:38" x14ac:dyDescent="0.2">
      <c r="AL248" s="110"/>
    </row>
    <row r="249" spans="38:38" x14ac:dyDescent="0.2">
      <c r="AL249" s="110"/>
    </row>
    <row r="250" spans="38:38" x14ac:dyDescent="0.2">
      <c r="AL250" s="110"/>
    </row>
    <row r="251" spans="38:38" x14ac:dyDescent="0.2">
      <c r="AL251" s="110"/>
    </row>
    <row r="252" spans="38:38" x14ac:dyDescent="0.2">
      <c r="AL252" s="110"/>
    </row>
    <row r="253" spans="38:38" x14ac:dyDescent="0.2">
      <c r="AL253" s="110"/>
    </row>
    <row r="254" spans="38:38" x14ac:dyDescent="0.2">
      <c r="AL254" s="110"/>
    </row>
    <row r="255" spans="38:38" x14ac:dyDescent="0.2">
      <c r="AL255" s="110"/>
    </row>
    <row r="256" spans="38:38" x14ac:dyDescent="0.2">
      <c r="AL256" s="110"/>
    </row>
    <row r="257" spans="38:38" x14ac:dyDescent="0.2">
      <c r="AL257" s="110"/>
    </row>
    <row r="258" spans="38:38" x14ac:dyDescent="0.2">
      <c r="AL258" s="110"/>
    </row>
    <row r="259" spans="38:38" x14ac:dyDescent="0.2">
      <c r="AL259" s="110"/>
    </row>
    <row r="260" spans="38:38" x14ac:dyDescent="0.2">
      <c r="AL260" s="110"/>
    </row>
    <row r="261" spans="38:38" x14ac:dyDescent="0.2">
      <c r="AL261" s="110"/>
    </row>
    <row r="262" spans="38:38" x14ac:dyDescent="0.2">
      <c r="AL262" s="110"/>
    </row>
    <row r="263" spans="38:38" x14ac:dyDescent="0.2">
      <c r="AL263" s="110"/>
    </row>
    <row r="264" spans="38:38" x14ac:dyDescent="0.2">
      <c r="AL264" s="110"/>
    </row>
    <row r="265" spans="38:38" x14ac:dyDescent="0.2">
      <c r="AL265" s="110"/>
    </row>
    <row r="266" spans="38:38" x14ac:dyDescent="0.2">
      <c r="AL266" s="110"/>
    </row>
    <row r="267" spans="38:38" x14ac:dyDescent="0.2">
      <c r="AL267" s="110"/>
    </row>
    <row r="268" spans="38:38" x14ac:dyDescent="0.2">
      <c r="AL268" s="110"/>
    </row>
    <row r="269" spans="38:38" x14ac:dyDescent="0.2">
      <c r="AL269" s="110"/>
    </row>
    <row r="270" spans="38:38" x14ac:dyDescent="0.2">
      <c r="AL270" s="110"/>
    </row>
    <row r="271" spans="38:38" x14ac:dyDescent="0.2">
      <c r="AL271" s="110"/>
    </row>
    <row r="272" spans="38:38" x14ac:dyDescent="0.2">
      <c r="AL272" s="110"/>
    </row>
    <row r="273" spans="38:38" x14ac:dyDescent="0.2">
      <c r="AL273" s="110"/>
    </row>
    <row r="274" spans="38:38" x14ac:dyDescent="0.2">
      <c r="AL274" s="110"/>
    </row>
    <row r="275" spans="38:38" x14ac:dyDescent="0.2">
      <c r="AL275" s="110"/>
    </row>
    <row r="276" spans="38:38" x14ac:dyDescent="0.2">
      <c r="AL276" s="110"/>
    </row>
    <row r="277" spans="38:38" x14ac:dyDescent="0.2">
      <c r="AL277" s="110"/>
    </row>
    <row r="278" spans="38:38" x14ac:dyDescent="0.2">
      <c r="AL278" s="110"/>
    </row>
    <row r="279" spans="38:38" x14ac:dyDescent="0.2">
      <c r="AL279" s="110"/>
    </row>
    <row r="280" spans="38:38" x14ac:dyDescent="0.2">
      <c r="AL280" s="110"/>
    </row>
    <row r="281" spans="38:38" x14ac:dyDescent="0.2">
      <c r="AL281" s="110"/>
    </row>
    <row r="282" spans="38:38" x14ac:dyDescent="0.2">
      <c r="AL282" s="110"/>
    </row>
    <row r="283" spans="38:38" x14ac:dyDescent="0.2">
      <c r="AL283" s="110"/>
    </row>
    <row r="284" spans="38:38" x14ac:dyDescent="0.2">
      <c r="AL284" s="110"/>
    </row>
    <row r="285" spans="38:38" x14ac:dyDescent="0.2">
      <c r="AL285" s="110"/>
    </row>
    <row r="286" spans="38:38" x14ac:dyDescent="0.2">
      <c r="AL286" s="110"/>
    </row>
    <row r="287" spans="38:38" x14ac:dyDescent="0.2">
      <c r="AL287" s="110"/>
    </row>
    <row r="288" spans="38:38" x14ac:dyDescent="0.2">
      <c r="AL288" s="110"/>
    </row>
    <row r="289" spans="38:38" x14ac:dyDescent="0.2">
      <c r="AL289" s="110"/>
    </row>
    <row r="290" spans="38:38" x14ac:dyDescent="0.2">
      <c r="AL290" s="110"/>
    </row>
    <row r="291" spans="38:38" x14ac:dyDescent="0.2">
      <c r="AL291" s="110"/>
    </row>
    <row r="292" spans="38:38" x14ac:dyDescent="0.2">
      <c r="AL292" s="110"/>
    </row>
    <row r="293" spans="38:38" x14ac:dyDescent="0.2">
      <c r="AL293" s="110"/>
    </row>
    <row r="294" spans="38:38" x14ac:dyDescent="0.2">
      <c r="AL294" s="110"/>
    </row>
    <row r="295" spans="38:38" x14ac:dyDescent="0.2">
      <c r="AL295" s="110"/>
    </row>
    <row r="296" spans="38:38" x14ac:dyDescent="0.2">
      <c r="AL296" s="110"/>
    </row>
    <row r="297" spans="38:38" x14ac:dyDescent="0.2">
      <c r="AL297" s="110"/>
    </row>
    <row r="298" spans="38:38" x14ac:dyDescent="0.2">
      <c r="AL298" s="110"/>
    </row>
    <row r="299" spans="38:38" x14ac:dyDescent="0.2">
      <c r="AL299" s="110"/>
    </row>
    <row r="300" spans="38:38" x14ac:dyDescent="0.2">
      <c r="AL300" s="110"/>
    </row>
    <row r="301" spans="38:38" x14ac:dyDescent="0.2">
      <c r="AL301" s="110"/>
    </row>
    <row r="302" spans="38:38" x14ac:dyDescent="0.2">
      <c r="AL302" s="110"/>
    </row>
    <row r="303" spans="38:38" x14ac:dyDescent="0.2">
      <c r="AL303" s="110"/>
    </row>
    <row r="304" spans="38:38" x14ac:dyDescent="0.2">
      <c r="AL304" s="110"/>
    </row>
    <row r="305" spans="38:38" x14ac:dyDescent="0.2">
      <c r="AL305" s="110"/>
    </row>
    <row r="306" spans="38:38" x14ac:dyDescent="0.2">
      <c r="AL306" s="110"/>
    </row>
    <row r="307" spans="38:38" x14ac:dyDescent="0.2">
      <c r="AL307" s="110"/>
    </row>
    <row r="308" spans="38:38" x14ac:dyDescent="0.2">
      <c r="AL308" s="110"/>
    </row>
    <row r="309" spans="38:38" x14ac:dyDescent="0.2">
      <c r="AL309" s="110"/>
    </row>
    <row r="310" spans="38:38" x14ac:dyDescent="0.2">
      <c r="AL310" s="110"/>
    </row>
    <row r="311" spans="38:38" x14ac:dyDescent="0.2">
      <c r="AL311" s="110"/>
    </row>
    <row r="312" spans="38:38" x14ac:dyDescent="0.2">
      <c r="AL312" s="110"/>
    </row>
    <row r="313" spans="38:38" x14ac:dyDescent="0.2">
      <c r="AL313" s="110"/>
    </row>
    <row r="314" spans="38:38" x14ac:dyDescent="0.2">
      <c r="AL314" s="110"/>
    </row>
    <row r="315" spans="38:38" x14ac:dyDescent="0.2">
      <c r="AL315" s="110"/>
    </row>
    <row r="316" spans="38:38" x14ac:dyDescent="0.2">
      <c r="AL316" s="110"/>
    </row>
    <row r="317" spans="38:38" x14ac:dyDescent="0.2">
      <c r="AL317" s="110"/>
    </row>
    <row r="318" spans="38:38" x14ac:dyDescent="0.2">
      <c r="AL318" s="110"/>
    </row>
    <row r="319" spans="38:38" x14ac:dyDescent="0.2">
      <c r="AL319" s="110"/>
    </row>
    <row r="320" spans="38:38" x14ac:dyDescent="0.2">
      <c r="AL320" s="110"/>
    </row>
    <row r="321" spans="38:38" x14ac:dyDescent="0.2">
      <c r="AL321" s="110"/>
    </row>
    <row r="322" spans="38:38" x14ac:dyDescent="0.2">
      <c r="AL322" s="110"/>
    </row>
    <row r="323" spans="38:38" x14ac:dyDescent="0.2">
      <c r="AL323" s="110"/>
    </row>
    <row r="324" spans="38:38" x14ac:dyDescent="0.2">
      <c r="AL324" s="110"/>
    </row>
    <row r="325" spans="38:38" x14ac:dyDescent="0.2">
      <c r="AL325" s="110"/>
    </row>
    <row r="326" spans="38:38" x14ac:dyDescent="0.2">
      <c r="AL326" s="110"/>
    </row>
    <row r="327" spans="38:38" x14ac:dyDescent="0.2">
      <c r="AL327" s="110"/>
    </row>
    <row r="328" spans="38:38" x14ac:dyDescent="0.2">
      <c r="AL328" s="110"/>
    </row>
    <row r="329" spans="38:38" x14ac:dyDescent="0.2">
      <c r="AL329" s="110"/>
    </row>
    <row r="330" spans="38:38" x14ac:dyDescent="0.2">
      <c r="AL330" s="110"/>
    </row>
    <row r="331" spans="38:38" x14ac:dyDescent="0.2">
      <c r="AL331" s="110"/>
    </row>
    <row r="332" spans="38:38" x14ac:dyDescent="0.2">
      <c r="AL332" s="110"/>
    </row>
    <row r="333" spans="38:38" x14ac:dyDescent="0.2">
      <c r="AL333" s="110"/>
    </row>
    <row r="334" spans="38:38" x14ac:dyDescent="0.2">
      <c r="AL334" s="110"/>
    </row>
    <row r="335" spans="38:38" x14ac:dyDescent="0.2">
      <c r="AL335" s="110"/>
    </row>
    <row r="336" spans="38:38" x14ac:dyDescent="0.2">
      <c r="AL336" s="110"/>
    </row>
    <row r="337" spans="38:38" x14ac:dyDescent="0.2">
      <c r="AL337" s="110"/>
    </row>
    <row r="338" spans="38:38" x14ac:dyDescent="0.2">
      <c r="AL338" s="110"/>
    </row>
    <row r="339" spans="38:38" x14ac:dyDescent="0.2">
      <c r="AL339" s="110"/>
    </row>
    <row r="340" spans="38:38" x14ac:dyDescent="0.2">
      <c r="AL340" s="110"/>
    </row>
    <row r="341" spans="38:38" x14ac:dyDescent="0.2">
      <c r="AL341" s="110"/>
    </row>
    <row r="342" spans="38:38" x14ac:dyDescent="0.2">
      <c r="AL342" s="110"/>
    </row>
    <row r="343" spans="38:38" x14ac:dyDescent="0.2">
      <c r="AL343" s="110"/>
    </row>
    <row r="344" spans="38:38" x14ac:dyDescent="0.2">
      <c r="AL344" s="110"/>
    </row>
    <row r="345" spans="38:38" x14ac:dyDescent="0.2">
      <c r="AL345" s="110"/>
    </row>
    <row r="346" spans="38:38" x14ac:dyDescent="0.2">
      <c r="AL346" s="110"/>
    </row>
    <row r="347" spans="38:38" x14ac:dyDescent="0.2">
      <c r="AL347" s="110"/>
    </row>
    <row r="348" spans="38:38" x14ac:dyDescent="0.2">
      <c r="AL348" s="110"/>
    </row>
    <row r="349" spans="38:38" x14ac:dyDescent="0.2">
      <c r="AL349" s="110"/>
    </row>
    <row r="350" spans="38:38" x14ac:dyDescent="0.2">
      <c r="AL350" s="110"/>
    </row>
    <row r="351" spans="38:38" x14ac:dyDescent="0.2">
      <c r="AL351" s="110"/>
    </row>
    <row r="352" spans="38:38" x14ac:dyDescent="0.2">
      <c r="AL352" s="110"/>
    </row>
    <row r="353" spans="38:38" x14ac:dyDescent="0.2">
      <c r="AL353" s="110"/>
    </row>
    <row r="354" spans="38:38" x14ac:dyDescent="0.2">
      <c r="AL354" s="110"/>
    </row>
    <row r="355" spans="38:38" x14ac:dyDescent="0.2">
      <c r="AL355" s="110"/>
    </row>
    <row r="356" spans="38:38" x14ac:dyDescent="0.2">
      <c r="AL356" s="110"/>
    </row>
    <row r="357" spans="38:38" x14ac:dyDescent="0.2">
      <c r="AL357" s="110"/>
    </row>
    <row r="358" spans="38:38" x14ac:dyDescent="0.2">
      <c r="AL358" s="110"/>
    </row>
    <row r="359" spans="38:38" x14ac:dyDescent="0.2">
      <c r="AL359" s="110"/>
    </row>
    <row r="360" spans="38:38" x14ac:dyDescent="0.2">
      <c r="AL360" s="110"/>
    </row>
    <row r="361" spans="38:38" x14ac:dyDescent="0.2">
      <c r="AL361" s="110"/>
    </row>
    <row r="362" spans="38:38" x14ac:dyDescent="0.2">
      <c r="AL362" s="110"/>
    </row>
    <row r="363" spans="38:38" x14ac:dyDescent="0.2">
      <c r="AL363" s="110"/>
    </row>
    <row r="364" spans="38:38" x14ac:dyDescent="0.2">
      <c r="AL364" s="110"/>
    </row>
    <row r="365" spans="38:38" x14ac:dyDescent="0.2">
      <c r="AL365" s="110"/>
    </row>
    <row r="366" spans="38:38" x14ac:dyDescent="0.2">
      <c r="AL366" s="110"/>
    </row>
    <row r="367" spans="38:38" x14ac:dyDescent="0.2">
      <c r="AL367" s="110"/>
    </row>
    <row r="368" spans="38:38" x14ac:dyDescent="0.2">
      <c r="AL368" s="110"/>
    </row>
    <row r="369" spans="38:38" x14ac:dyDescent="0.2">
      <c r="AL369" s="110"/>
    </row>
    <row r="370" spans="38:38" x14ac:dyDescent="0.2">
      <c r="AL370" s="110"/>
    </row>
    <row r="371" spans="38:38" x14ac:dyDescent="0.2">
      <c r="AL371" s="110"/>
    </row>
    <row r="372" spans="38:38" x14ac:dyDescent="0.2">
      <c r="AL372" s="110"/>
    </row>
    <row r="373" spans="38:38" x14ac:dyDescent="0.2">
      <c r="AL373" s="110"/>
    </row>
    <row r="374" spans="38:38" x14ac:dyDescent="0.2">
      <c r="AL374" s="110"/>
    </row>
    <row r="375" spans="38:38" x14ac:dyDescent="0.2">
      <c r="AL375" s="110"/>
    </row>
    <row r="376" spans="38:38" x14ac:dyDescent="0.2">
      <c r="AL376" s="110"/>
    </row>
    <row r="377" spans="38:38" x14ac:dyDescent="0.2">
      <c r="AL377" s="110"/>
    </row>
    <row r="378" spans="38:38" x14ac:dyDescent="0.2">
      <c r="AL378" s="110"/>
    </row>
    <row r="379" spans="38:38" x14ac:dyDescent="0.2">
      <c r="AL379" s="110"/>
    </row>
    <row r="380" spans="38:38" x14ac:dyDescent="0.2">
      <c r="AL380" s="110"/>
    </row>
    <row r="381" spans="38:38" x14ac:dyDescent="0.2">
      <c r="AL381" s="110"/>
    </row>
    <row r="382" spans="38:38" x14ac:dyDescent="0.2">
      <c r="AL382" s="110"/>
    </row>
    <row r="383" spans="38:38" x14ac:dyDescent="0.2">
      <c r="AL383" s="110"/>
    </row>
    <row r="384" spans="38:38" x14ac:dyDescent="0.2">
      <c r="AL384" s="110"/>
    </row>
    <row r="385" spans="38:38" x14ac:dyDescent="0.2">
      <c r="AL385" s="110"/>
    </row>
    <row r="386" spans="38:38" x14ac:dyDescent="0.2">
      <c r="AL386" s="110"/>
    </row>
    <row r="387" spans="38:38" x14ac:dyDescent="0.2">
      <c r="AL387" s="110"/>
    </row>
    <row r="388" spans="38:38" x14ac:dyDescent="0.2">
      <c r="AL388" s="110"/>
    </row>
    <row r="389" spans="38:38" x14ac:dyDescent="0.2">
      <c r="AL389" s="110"/>
    </row>
    <row r="390" spans="38:38" x14ac:dyDescent="0.2">
      <c r="AL390" s="110"/>
    </row>
    <row r="391" spans="38:38" x14ac:dyDescent="0.2">
      <c r="AL391" s="110"/>
    </row>
    <row r="392" spans="38:38" x14ac:dyDescent="0.2">
      <c r="AL392" s="110"/>
    </row>
    <row r="393" spans="38:38" x14ac:dyDescent="0.2">
      <c r="AL393" s="110"/>
    </row>
    <row r="394" spans="38:38" x14ac:dyDescent="0.2">
      <c r="AL394" s="110"/>
    </row>
    <row r="395" spans="38:38" x14ac:dyDescent="0.2">
      <c r="AL395" s="110"/>
    </row>
    <row r="396" spans="38:38" x14ac:dyDescent="0.2">
      <c r="AL396" s="110"/>
    </row>
    <row r="397" spans="38:38" x14ac:dyDescent="0.2">
      <c r="AL397" s="110"/>
    </row>
    <row r="398" spans="38:38" x14ac:dyDescent="0.2">
      <c r="AL398" s="110"/>
    </row>
    <row r="399" spans="38:38" x14ac:dyDescent="0.2">
      <c r="AL399" s="110"/>
    </row>
    <row r="400" spans="38:38" x14ac:dyDescent="0.2">
      <c r="AL400" s="110"/>
    </row>
    <row r="401" spans="38:38" x14ac:dyDescent="0.2">
      <c r="AL401" s="110"/>
    </row>
    <row r="402" spans="38:38" x14ac:dyDescent="0.2">
      <c r="AL402" s="110"/>
    </row>
    <row r="403" spans="38:38" x14ac:dyDescent="0.2">
      <c r="AL403" s="110"/>
    </row>
    <row r="404" spans="38:38" x14ac:dyDescent="0.2">
      <c r="AL404" s="110"/>
    </row>
    <row r="405" spans="38:38" x14ac:dyDescent="0.2">
      <c r="AL405" s="110"/>
    </row>
    <row r="406" spans="38:38" x14ac:dyDescent="0.2">
      <c r="AL406" s="110"/>
    </row>
    <row r="407" spans="38:38" x14ac:dyDescent="0.2">
      <c r="AL407" s="110"/>
    </row>
    <row r="408" spans="38:38" x14ac:dyDescent="0.2">
      <c r="AL408" s="110"/>
    </row>
    <row r="409" spans="38:38" x14ac:dyDescent="0.2">
      <c r="AL409" s="110"/>
    </row>
    <row r="410" spans="38:38" x14ac:dyDescent="0.2">
      <c r="AL410" s="110"/>
    </row>
    <row r="411" spans="38:38" x14ac:dyDescent="0.2">
      <c r="AL411" s="110"/>
    </row>
    <row r="412" spans="38:38" x14ac:dyDescent="0.2">
      <c r="AL412" s="110"/>
    </row>
    <row r="413" spans="38:38" x14ac:dyDescent="0.2">
      <c r="AL413" s="110"/>
    </row>
    <row r="414" spans="38:38" x14ac:dyDescent="0.2">
      <c r="AL414" s="110"/>
    </row>
    <row r="415" spans="38:38" x14ac:dyDescent="0.2">
      <c r="AL415" s="110"/>
    </row>
    <row r="416" spans="38:38" x14ac:dyDescent="0.2">
      <c r="AL416" s="110"/>
    </row>
    <row r="417" spans="38:38" x14ac:dyDescent="0.2">
      <c r="AL417" s="110"/>
    </row>
    <row r="418" spans="38:38" x14ac:dyDescent="0.2">
      <c r="AL418" s="110"/>
    </row>
    <row r="419" spans="38:38" x14ac:dyDescent="0.2">
      <c r="AL419" s="110"/>
    </row>
    <row r="420" spans="38:38" x14ac:dyDescent="0.2">
      <c r="AL420" s="110"/>
    </row>
    <row r="421" spans="38:38" x14ac:dyDescent="0.2">
      <c r="AL421" s="110"/>
    </row>
    <row r="422" spans="38:38" x14ac:dyDescent="0.2">
      <c r="AL422" s="110"/>
    </row>
    <row r="423" spans="38:38" x14ac:dyDescent="0.2">
      <c r="AL423" s="110"/>
    </row>
    <row r="424" spans="38:38" x14ac:dyDescent="0.2">
      <c r="AL424" s="110"/>
    </row>
    <row r="425" spans="38:38" x14ac:dyDescent="0.2">
      <c r="AL425" s="110"/>
    </row>
    <row r="426" spans="38:38" x14ac:dyDescent="0.2">
      <c r="AL426" s="110"/>
    </row>
    <row r="427" spans="38:38" x14ac:dyDescent="0.2">
      <c r="AL427" s="110"/>
    </row>
    <row r="428" spans="38:38" x14ac:dyDescent="0.2">
      <c r="AL428" s="110"/>
    </row>
    <row r="429" spans="38:38" x14ac:dyDescent="0.2">
      <c r="AL429" s="110"/>
    </row>
    <row r="430" spans="38:38" x14ac:dyDescent="0.2">
      <c r="AL430" s="110"/>
    </row>
    <row r="431" spans="38:38" x14ac:dyDescent="0.2">
      <c r="AL431" s="110"/>
    </row>
    <row r="432" spans="38:38" x14ac:dyDescent="0.2">
      <c r="AL432" s="110"/>
    </row>
    <row r="433" spans="38:38" x14ac:dyDescent="0.2">
      <c r="AL433" s="110"/>
    </row>
    <row r="434" spans="38:38" x14ac:dyDescent="0.2">
      <c r="AL434" s="110"/>
    </row>
    <row r="435" spans="38:38" x14ac:dyDescent="0.2">
      <c r="AL435" s="110"/>
    </row>
    <row r="436" spans="38:38" x14ac:dyDescent="0.2">
      <c r="AL436" s="110"/>
    </row>
    <row r="437" spans="38:38" x14ac:dyDescent="0.2">
      <c r="AL437" s="110"/>
    </row>
    <row r="438" spans="38:38" x14ac:dyDescent="0.2">
      <c r="AL438" s="110"/>
    </row>
    <row r="439" spans="38:38" x14ac:dyDescent="0.2">
      <c r="AL439" s="110"/>
    </row>
    <row r="440" spans="38:38" x14ac:dyDescent="0.2">
      <c r="AL440" s="110"/>
    </row>
    <row r="441" spans="38:38" x14ac:dyDescent="0.2">
      <c r="AL441" s="110"/>
    </row>
    <row r="442" spans="38:38" x14ac:dyDescent="0.2">
      <c r="AL442" s="110"/>
    </row>
    <row r="443" spans="38:38" x14ac:dyDescent="0.2">
      <c r="AL443" s="110"/>
    </row>
    <row r="444" spans="38:38" x14ac:dyDescent="0.2">
      <c r="AL444" s="110"/>
    </row>
    <row r="445" spans="38:38" x14ac:dyDescent="0.2">
      <c r="AL445" s="110"/>
    </row>
    <row r="446" spans="38:38" x14ac:dyDescent="0.2">
      <c r="AL446" s="110"/>
    </row>
    <row r="447" spans="38:38" x14ac:dyDescent="0.2">
      <c r="AL447" s="110"/>
    </row>
    <row r="448" spans="38:38" x14ac:dyDescent="0.2">
      <c r="AL448" s="110"/>
    </row>
    <row r="449" spans="38:38" x14ac:dyDescent="0.2">
      <c r="AL449" s="110"/>
    </row>
    <row r="450" spans="38:38" x14ac:dyDescent="0.2">
      <c r="AL450" s="110"/>
    </row>
    <row r="451" spans="38:38" x14ac:dyDescent="0.2">
      <c r="AL451" s="110"/>
    </row>
    <row r="452" spans="38:38" x14ac:dyDescent="0.2">
      <c r="AL452" s="110"/>
    </row>
    <row r="453" spans="38:38" x14ac:dyDescent="0.2">
      <c r="AL453" s="110"/>
    </row>
    <row r="454" spans="38:38" x14ac:dyDescent="0.2">
      <c r="AL454" s="110"/>
    </row>
    <row r="455" spans="38:38" x14ac:dyDescent="0.2">
      <c r="AL455" s="110"/>
    </row>
    <row r="456" spans="38:38" x14ac:dyDescent="0.2">
      <c r="AL456" s="110"/>
    </row>
    <row r="457" spans="38:38" x14ac:dyDescent="0.2">
      <c r="AL457" s="110"/>
    </row>
    <row r="458" spans="38:38" x14ac:dyDescent="0.2">
      <c r="AL458" s="110"/>
    </row>
    <row r="459" spans="38:38" x14ac:dyDescent="0.2">
      <c r="AL459" s="110"/>
    </row>
    <row r="460" spans="38:38" x14ac:dyDescent="0.2">
      <c r="AL460" s="110"/>
    </row>
    <row r="461" spans="38:38" x14ac:dyDescent="0.2">
      <c r="AL461" s="110"/>
    </row>
    <row r="462" spans="38:38" x14ac:dyDescent="0.2">
      <c r="AL462" s="110"/>
    </row>
    <row r="463" spans="38:38" x14ac:dyDescent="0.2">
      <c r="AL463" s="110"/>
    </row>
    <row r="464" spans="38:38" x14ac:dyDescent="0.2">
      <c r="AL464" s="110"/>
    </row>
    <row r="465" spans="38:38" x14ac:dyDescent="0.2">
      <c r="AL465" s="110"/>
    </row>
    <row r="466" spans="38:38" x14ac:dyDescent="0.2">
      <c r="AL466" s="110"/>
    </row>
    <row r="467" spans="38:38" x14ac:dyDescent="0.2">
      <c r="AL467" s="110"/>
    </row>
    <row r="468" spans="38:38" x14ac:dyDescent="0.2">
      <c r="AL468" s="110"/>
    </row>
    <row r="469" spans="38:38" x14ac:dyDescent="0.2">
      <c r="AL469" s="110"/>
    </row>
    <row r="470" spans="38:38" x14ac:dyDescent="0.2">
      <c r="AL470" s="110"/>
    </row>
    <row r="471" spans="38:38" x14ac:dyDescent="0.2">
      <c r="AL471" s="110"/>
    </row>
    <row r="472" spans="38:38" x14ac:dyDescent="0.2">
      <c r="AL472" s="110"/>
    </row>
    <row r="473" spans="38:38" x14ac:dyDescent="0.2">
      <c r="AL473" s="110"/>
    </row>
    <row r="474" spans="38:38" x14ac:dyDescent="0.2">
      <c r="AL474" s="110"/>
    </row>
    <row r="475" spans="38:38" x14ac:dyDescent="0.2">
      <c r="AL475" s="110"/>
    </row>
    <row r="476" spans="38:38" x14ac:dyDescent="0.2">
      <c r="AL476" s="110"/>
    </row>
    <row r="477" spans="38:38" x14ac:dyDescent="0.2">
      <c r="AL477" s="110"/>
    </row>
    <row r="478" spans="38:38" x14ac:dyDescent="0.2">
      <c r="AL478" s="110"/>
    </row>
    <row r="479" spans="38:38" x14ac:dyDescent="0.2">
      <c r="AL479" s="110"/>
    </row>
    <row r="480" spans="38:38" x14ac:dyDescent="0.2">
      <c r="AL480" s="110"/>
    </row>
    <row r="481" spans="38:38" x14ac:dyDescent="0.2">
      <c r="AL481" s="110"/>
    </row>
    <row r="482" spans="38:38" x14ac:dyDescent="0.2">
      <c r="AL482" s="110"/>
    </row>
    <row r="483" spans="38:38" x14ac:dyDescent="0.2">
      <c r="AL483" s="110"/>
    </row>
    <row r="484" spans="38:38" x14ac:dyDescent="0.2">
      <c r="AL484" s="110"/>
    </row>
    <row r="485" spans="38:38" x14ac:dyDescent="0.2">
      <c r="AL485" s="110"/>
    </row>
    <row r="486" spans="38:38" x14ac:dyDescent="0.2">
      <c r="AL486" s="110"/>
    </row>
    <row r="487" spans="38:38" x14ac:dyDescent="0.2">
      <c r="AL487" s="110"/>
    </row>
    <row r="488" spans="38:38" x14ac:dyDescent="0.2">
      <c r="AL488" s="110"/>
    </row>
    <row r="489" spans="38:38" x14ac:dyDescent="0.2">
      <c r="AL489" s="110"/>
    </row>
    <row r="490" spans="38:38" x14ac:dyDescent="0.2">
      <c r="AL490" s="110"/>
    </row>
    <row r="491" spans="38:38" x14ac:dyDescent="0.2">
      <c r="AL491" s="110"/>
    </row>
    <row r="492" spans="38:38" x14ac:dyDescent="0.2">
      <c r="AL492" s="110"/>
    </row>
    <row r="493" spans="38:38" x14ac:dyDescent="0.2">
      <c r="AL493" s="110"/>
    </row>
    <row r="494" spans="38:38" x14ac:dyDescent="0.2">
      <c r="AL494" s="110"/>
    </row>
    <row r="495" spans="38:38" x14ac:dyDescent="0.2">
      <c r="AL495" s="110"/>
    </row>
    <row r="496" spans="38:38" x14ac:dyDescent="0.2">
      <c r="AL496" s="110"/>
    </row>
    <row r="497" spans="38:38" x14ac:dyDescent="0.2">
      <c r="AL497" s="110"/>
    </row>
    <row r="498" spans="38:38" x14ac:dyDescent="0.2">
      <c r="AL498" s="110"/>
    </row>
    <row r="499" spans="38:38" x14ac:dyDescent="0.2">
      <c r="AL499" s="110"/>
    </row>
    <row r="500" spans="38:38" x14ac:dyDescent="0.2">
      <c r="AL500" s="110"/>
    </row>
    <row r="501" spans="38:38" x14ac:dyDescent="0.2">
      <c r="AL501" s="110"/>
    </row>
    <row r="502" spans="38:38" x14ac:dyDescent="0.2">
      <c r="AL502" s="110"/>
    </row>
    <row r="503" spans="38:38" x14ac:dyDescent="0.2">
      <c r="AL503" s="110"/>
    </row>
    <row r="504" spans="38:38" x14ac:dyDescent="0.2">
      <c r="AL504" s="110"/>
    </row>
    <row r="505" spans="38:38" x14ac:dyDescent="0.2">
      <c r="AL505" s="110"/>
    </row>
    <row r="506" spans="38:38" x14ac:dyDescent="0.2">
      <c r="AL506" s="110"/>
    </row>
    <row r="507" spans="38:38" x14ac:dyDescent="0.2">
      <c r="AL507" s="110"/>
    </row>
    <row r="508" spans="38:38" x14ac:dyDescent="0.2">
      <c r="AL508" s="110"/>
    </row>
    <row r="509" spans="38:38" x14ac:dyDescent="0.2">
      <c r="AL509" s="110"/>
    </row>
    <row r="510" spans="38:38" x14ac:dyDescent="0.2">
      <c r="AL510" s="110"/>
    </row>
    <row r="511" spans="38:38" x14ac:dyDescent="0.2">
      <c r="AL511" s="110"/>
    </row>
    <row r="512" spans="38:38" x14ac:dyDescent="0.2">
      <c r="AL512" s="110"/>
    </row>
    <row r="513" spans="38:38" x14ac:dyDescent="0.2">
      <c r="AL513" s="110"/>
    </row>
    <row r="514" spans="38:38" x14ac:dyDescent="0.2">
      <c r="AL514" s="110"/>
    </row>
    <row r="515" spans="38:38" x14ac:dyDescent="0.2">
      <c r="AL515" s="110"/>
    </row>
    <row r="516" spans="38:38" x14ac:dyDescent="0.2">
      <c r="AL516" s="110"/>
    </row>
    <row r="517" spans="38:38" x14ac:dyDescent="0.2">
      <c r="AL517" s="110"/>
    </row>
    <row r="518" spans="38:38" x14ac:dyDescent="0.2">
      <c r="AL518" s="110"/>
    </row>
    <row r="519" spans="38:38" x14ac:dyDescent="0.2">
      <c r="AL519" s="110"/>
    </row>
    <row r="520" spans="38:38" x14ac:dyDescent="0.2">
      <c r="AL520" s="110"/>
    </row>
    <row r="521" spans="38:38" x14ac:dyDescent="0.2">
      <c r="AL521" s="110"/>
    </row>
    <row r="522" spans="38:38" x14ac:dyDescent="0.2">
      <c r="AL522" s="110"/>
    </row>
    <row r="523" spans="38:38" x14ac:dyDescent="0.2">
      <c r="AL523" s="110"/>
    </row>
    <row r="524" spans="38:38" x14ac:dyDescent="0.2">
      <c r="AL524" s="110"/>
    </row>
    <row r="525" spans="38:38" x14ac:dyDescent="0.2">
      <c r="AL525" s="110"/>
    </row>
    <row r="526" spans="38:38" x14ac:dyDescent="0.2">
      <c r="AL526" s="110"/>
    </row>
    <row r="527" spans="38:38" x14ac:dyDescent="0.2">
      <c r="AL527" s="110"/>
    </row>
    <row r="528" spans="38:38" x14ac:dyDescent="0.2">
      <c r="AL528" s="110"/>
    </row>
    <row r="529" spans="38:38" x14ac:dyDescent="0.2">
      <c r="AL529" s="110"/>
    </row>
    <row r="530" spans="38:38" x14ac:dyDescent="0.2">
      <c r="AL530" s="110"/>
    </row>
    <row r="531" spans="38:38" x14ac:dyDescent="0.2">
      <c r="AL531" s="110"/>
    </row>
    <row r="532" spans="38:38" x14ac:dyDescent="0.2">
      <c r="AL532" s="110"/>
    </row>
    <row r="533" spans="38:38" x14ac:dyDescent="0.2">
      <c r="AL533" s="110"/>
    </row>
    <row r="534" spans="38:38" x14ac:dyDescent="0.2">
      <c r="AL534" s="110"/>
    </row>
    <row r="535" spans="38:38" x14ac:dyDescent="0.2">
      <c r="AL535" s="110"/>
    </row>
    <row r="536" spans="38:38" x14ac:dyDescent="0.2">
      <c r="AL536" s="110"/>
    </row>
    <row r="537" spans="38:38" x14ac:dyDescent="0.2">
      <c r="AL537" s="110"/>
    </row>
    <row r="538" spans="38:38" x14ac:dyDescent="0.2">
      <c r="AL538" s="110"/>
    </row>
    <row r="539" spans="38:38" x14ac:dyDescent="0.2">
      <c r="AL539" s="110"/>
    </row>
    <row r="540" spans="38:38" x14ac:dyDescent="0.2">
      <c r="AL540" s="110"/>
    </row>
    <row r="541" spans="38:38" x14ac:dyDescent="0.2">
      <c r="AL541" s="110"/>
    </row>
    <row r="542" spans="38:38" x14ac:dyDescent="0.2">
      <c r="AL542" s="110"/>
    </row>
    <row r="543" spans="38:38" x14ac:dyDescent="0.2">
      <c r="AL543" s="110"/>
    </row>
    <row r="544" spans="38:38" x14ac:dyDescent="0.2">
      <c r="AL544" s="110"/>
    </row>
    <row r="545" spans="38:38" x14ac:dyDescent="0.2">
      <c r="AL545" s="110"/>
    </row>
    <row r="546" spans="38:38" x14ac:dyDescent="0.2">
      <c r="AL546" s="110"/>
    </row>
    <row r="547" spans="38:38" x14ac:dyDescent="0.2">
      <c r="AL547" s="110"/>
    </row>
    <row r="548" spans="38:38" x14ac:dyDescent="0.2">
      <c r="AL548" s="110"/>
    </row>
    <row r="549" spans="38:38" x14ac:dyDescent="0.2">
      <c r="AL549" s="110"/>
    </row>
    <row r="550" spans="38:38" x14ac:dyDescent="0.2">
      <c r="AL550" s="110"/>
    </row>
    <row r="551" spans="38:38" x14ac:dyDescent="0.2">
      <c r="AL551" s="110"/>
    </row>
    <row r="552" spans="38:38" x14ac:dyDescent="0.2">
      <c r="AL552" s="110"/>
    </row>
    <row r="553" spans="38:38" x14ac:dyDescent="0.2">
      <c r="AL553" s="110"/>
    </row>
    <row r="554" spans="38:38" x14ac:dyDescent="0.2">
      <c r="AL554" s="110"/>
    </row>
    <row r="555" spans="38:38" x14ac:dyDescent="0.2">
      <c r="AL555" s="110"/>
    </row>
    <row r="556" spans="38:38" x14ac:dyDescent="0.2">
      <c r="AL556" s="110"/>
    </row>
    <row r="557" spans="38:38" x14ac:dyDescent="0.2">
      <c r="AL557" s="110"/>
    </row>
    <row r="558" spans="38:38" x14ac:dyDescent="0.2">
      <c r="AL558" s="110"/>
    </row>
    <row r="559" spans="38:38" x14ac:dyDescent="0.2">
      <c r="AL559" s="110"/>
    </row>
    <row r="560" spans="38:38" x14ac:dyDescent="0.2">
      <c r="AL560" s="110"/>
    </row>
    <row r="561" spans="38:38" x14ac:dyDescent="0.2">
      <c r="AL561" s="110"/>
    </row>
    <row r="562" spans="38:38" x14ac:dyDescent="0.2">
      <c r="AL562" s="110"/>
    </row>
    <row r="563" spans="38:38" x14ac:dyDescent="0.2">
      <c r="AL563" s="110"/>
    </row>
    <row r="564" spans="38:38" x14ac:dyDescent="0.2">
      <c r="AL564" s="110"/>
    </row>
    <row r="565" spans="38:38" x14ac:dyDescent="0.2">
      <c r="AL565" s="110"/>
    </row>
    <row r="566" spans="38:38" x14ac:dyDescent="0.2">
      <c r="AL566" s="110"/>
    </row>
    <row r="567" spans="38:38" x14ac:dyDescent="0.2">
      <c r="AL567" s="110"/>
    </row>
    <row r="568" spans="38:38" x14ac:dyDescent="0.2">
      <c r="AL568" s="110"/>
    </row>
    <row r="569" spans="38:38" x14ac:dyDescent="0.2">
      <c r="AL569" s="110"/>
    </row>
    <row r="570" spans="38:38" x14ac:dyDescent="0.2">
      <c r="AL570" s="110"/>
    </row>
    <row r="571" spans="38:38" x14ac:dyDescent="0.2">
      <c r="AL571" s="110"/>
    </row>
    <row r="572" spans="38:38" x14ac:dyDescent="0.2">
      <c r="AL572" s="110"/>
    </row>
    <row r="573" spans="38:38" x14ac:dyDescent="0.2">
      <c r="AL573" s="110"/>
    </row>
    <row r="574" spans="38:38" x14ac:dyDescent="0.2">
      <c r="AL574" s="110"/>
    </row>
    <row r="575" spans="38:38" x14ac:dyDescent="0.2">
      <c r="AL575" s="110"/>
    </row>
    <row r="576" spans="38:38" x14ac:dyDescent="0.2">
      <c r="AL576" s="110"/>
    </row>
    <row r="577" spans="38:38" x14ac:dyDescent="0.2">
      <c r="AL577" s="110"/>
    </row>
    <row r="578" spans="38:38" x14ac:dyDescent="0.2">
      <c r="AL578" s="110"/>
    </row>
    <row r="579" spans="38:38" x14ac:dyDescent="0.2">
      <c r="AL579" s="110"/>
    </row>
    <row r="580" spans="38:38" x14ac:dyDescent="0.2">
      <c r="AL580" s="110"/>
    </row>
    <row r="581" spans="38:38" x14ac:dyDescent="0.2">
      <c r="AL581" s="110"/>
    </row>
    <row r="582" spans="38:38" x14ac:dyDescent="0.2">
      <c r="AL582" s="110"/>
    </row>
    <row r="583" spans="38:38" x14ac:dyDescent="0.2">
      <c r="AL583" s="110"/>
    </row>
    <row r="584" spans="38:38" x14ac:dyDescent="0.2">
      <c r="AL584" s="110"/>
    </row>
    <row r="585" spans="38:38" x14ac:dyDescent="0.2">
      <c r="AL585" s="110"/>
    </row>
    <row r="586" spans="38:38" x14ac:dyDescent="0.2">
      <c r="AL586" s="110"/>
    </row>
    <row r="587" spans="38:38" x14ac:dyDescent="0.2">
      <c r="AL587" s="110"/>
    </row>
    <row r="588" spans="38:38" x14ac:dyDescent="0.2">
      <c r="AL588" s="110"/>
    </row>
    <row r="589" spans="38:38" x14ac:dyDescent="0.2">
      <c r="AL589" s="110"/>
    </row>
    <row r="590" spans="38:38" x14ac:dyDescent="0.2">
      <c r="AL590" s="110"/>
    </row>
    <row r="591" spans="38:38" x14ac:dyDescent="0.2">
      <c r="AL591" s="110"/>
    </row>
    <row r="592" spans="38:38" x14ac:dyDescent="0.2">
      <c r="AL592" s="110"/>
    </row>
    <row r="593" spans="38:38" x14ac:dyDescent="0.2">
      <c r="AL593" s="110"/>
    </row>
    <row r="594" spans="38:38" x14ac:dyDescent="0.2">
      <c r="AL594" s="110"/>
    </row>
    <row r="595" spans="38:38" x14ac:dyDescent="0.2">
      <c r="AL595" s="110"/>
    </row>
    <row r="596" spans="38:38" x14ac:dyDescent="0.2">
      <c r="AL596" s="110"/>
    </row>
    <row r="597" spans="38:38" x14ac:dyDescent="0.2">
      <c r="AL597" s="110"/>
    </row>
    <row r="598" spans="38:38" x14ac:dyDescent="0.2">
      <c r="AL598" s="110"/>
    </row>
    <row r="599" spans="38:38" x14ac:dyDescent="0.2">
      <c r="AL599" s="110"/>
    </row>
    <row r="600" spans="38:38" x14ac:dyDescent="0.2">
      <c r="AL600" s="110"/>
    </row>
    <row r="601" spans="38:38" x14ac:dyDescent="0.2">
      <c r="AL601" s="110"/>
    </row>
    <row r="602" spans="38:38" x14ac:dyDescent="0.2">
      <c r="AL602" s="110"/>
    </row>
    <row r="603" spans="38:38" x14ac:dyDescent="0.2">
      <c r="AL603" s="110"/>
    </row>
  </sheetData>
  <mergeCells count="256">
    <mergeCell ref="K36:K37"/>
    <mergeCell ref="M36:M37"/>
    <mergeCell ref="N36:N37"/>
    <mergeCell ref="O36:O37"/>
    <mergeCell ref="P36:P37"/>
    <mergeCell ref="A2:AV2"/>
    <mergeCell ref="A3:A4"/>
    <mergeCell ref="B3:F4"/>
    <mergeCell ref="G3:I4"/>
    <mergeCell ref="J3:N4"/>
    <mergeCell ref="O3:Q4"/>
    <mergeCell ref="R3:U4"/>
    <mergeCell ref="V3:AF4"/>
    <mergeCell ref="AG3:AP4"/>
    <mergeCell ref="AQ3:AV4"/>
    <mergeCell ref="AG5:AP5"/>
    <mergeCell ref="AQ5:AV5"/>
    <mergeCell ref="B6:F6"/>
    <mergeCell ref="G6:I6"/>
    <mergeCell ref="J6:N6"/>
    <mergeCell ref="O6:Q6"/>
    <mergeCell ref="R6:U6"/>
    <mergeCell ref="V6:AF6"/>
    <mergeCell ref="AG6:AP6"/>
    <mergeCell ref="AQ6:AV6"/>
    <mergeCell ref="B5:F5"/>
    <mergeCell ref="G5:I5"/>
    <mergeCell ref="J5:N5"/>
    <mergeCell ref="O5:Q5"/>
    <mergeCell ref="R5:U5"/>
    <mergeCell ref="V5:AF5"/>
    <mergeCell ref="AG7:AP7"/>
    <mergeCell ref="AQ7:AV7"/>
    <mergeCell ref="B8:F8"/>
    <mergeCell ref="G8:I8"/>
    <mergeCell ref="J8:N8"/>
    <mergeCell ref="O8:Q8"/>
    <mergeCell ref="R8:U8"/>
    <mergeCell ref="V8:AF8"/>
    <mergeCell ref="AG8:AP8"/>
    <mergeCell ref="AQ8:AV8"/>
    <mergeCell ref="B7:F7"/>
    <mergeCell ref="G7:I7"/>
    <mergeCell ref="J7:N7"/>
    <mergeCell ref="O7:Q7"/>
    <mergeCell ref="R7:U7"/>
    <mergeCell ref="V7:AF7"/>
    <mergeCell ref="B9:F9"/>
    <mergeCell ref="G9:I9"/>
    <mergeCell ref="J9:N9"/>
    <mergeCell ref="O9:Q9"/>
    <mergeCell ref="R9:U9"/>
    <mergeCell ref="V9:AF9"/>
    <mergeCell ref="AG9:AP9"/>
    <mergeCell ref="AQ9:AV9"/>
    <mergeCell ref="U15:Y15"/>
    <mergeCell ref="Z15:Z17"/>
    <mergeCell ref="AA15:AA17"/>
    <mergeCell ref="AB15:AB17"/>
    <mergeCell ref="AC15:AF15"/>
    <mergeCell ref="AG15:AG17"/>
    <mergeCell ref="AF16:AF17"/>
    <mergeCell ref="AH16:AH17"/>
    <mergeCell ref="AI16:AI17"/>
    <mergeCell ref="AJ16:AJ17"/>
    <mergeCell ref="A13:A18"/>
    <mergeCell ref="B13:J18"/>
    <mergeCell ref="K13:P17"/>
    <mergeCell ref="Q13:AA13"/>
    <mergeCell ref="AB13:BE13"/>
    <mergeCell ref="Q14:Q17"/>
    <mergeCell ref="R14:R17"/>
    <mergeCell ref="S14:S17"/>
    <mergeCell ref="T14:T17"/>
    <mergeCell ref="U14:AA14"/>
    <mergeCell ref="AR15:AU15"/>
    <mergeCell ref="AV15:AV17"/>
    <mergeCell ref="AK16:AK17"/>
    <mergeCell ref="AM16:AM17"/>
    <mergeCell ref="AN16:AN17"/>
    <mergeCell ref="AO16:AO17"/>
    <mergeCell ref="AB14:AK14"/>
    <mergeCell ref="AL14:AU14"/>
    <mergeCell ref="AV14:BE14"/>
    <mergeCell ref="U16:U17"/>
    <mergeCell ref="V16:Y16"/>
    <mergeCell ref="AC16:AC17"/>
    <mergeCell ref="AD16:AD17"/>
    <mergeCell ref="AE16:AE17"/>
    <mergeCell ref="AW15:AZ15"/>
    <mergeCell ref="BA15:BA17"/>
    <mergeCell ref="BB15:BE15"/>
    <mergeCell ref="AX16:AX17"/>
    <mergeCell ref="AY16:AY17"/>
    <mergeCell ref="AZ16:AZ17"/>
    <mergeCell ref="BB16:BB17"/>
    <mergeCell ref="AH15:AK15"/>
    <mergeCell ref="AL15:AL17"/>
    <mergeCell ref="AM15:AP15"/>
    <mergeCell ref="AQ15:AQ17"/>
    <mergeCell ref="B19:J19"/>
    <mergeCell ref="K19:P19"/>
    <mergeCell ref="BC16:BC17"/>
    <mergeCell ref="BD16:BD17"/>
    <mergeCell ref="BE16:BE17"/>
    <mergeCell ref="AP16:AP17"/>
    <mergeCell ref="AR16:AR17"/>
    <mergeCell ref="AS16:AS17"/>
    <mergeCell ref="AT16:AT17"/>
    <mergeCell ref="AU16:AU17"/>
    <mergeCell ref="AW16:AW17"/>
    <mergeCell ref="B20:J20"/>
    <mergeCell ref="K20:P20"/>
    <mergeCell ref="B21:J21"/>
    <mergeCell ref="K21:P21"/>
    <mergeCell ref="B22:J22"/>
    <mergeCell ref="B23:J23"/>
    <mergeCell ref="B24:J24"/>
    <mergeCell ref="B25:J25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40:J40"/>
    <mergeCell ref="B41:J41"/>
    <mergeCell ref="B42:J42"/>
    <mergeCell ref="B43:J43"/>
    <mergeCell ref="B44:J44"/>
    <mergeCell ref="B45:J45"/>
    <mergeCell ref="B38:J38"/>
    <mergeCell ref="K38:P38"/>
    <mergeCell ref="B39:J39"/>
    <mergeCell ref="K39:P39"/>
    <mergeCell ref="B50:J50"/>
    <mergeCell ref="B51:J51"/>
    <mergeCell ref="B52:J52"/>
    <mergeCell ref="B53:J53"/>
    <mergeCell ref="B54:J54"/>
    <mergeCell ref="B55:J55"/>
    <mergeCell ref="K45:P45"/>
    <mergeCell ref="B46:J46"/>
    <mergeCell ref="B47:J47"/>
    <mergeCell ref="B48:J48"/>
    <mergeCell ref="B49:J49"/>
    <mergeCell ref="K49:P49"/>
    <mergeCell ref="B60:J60"/>
    <mergeCell ref="B61:J61"/>
    <mergeCell ref="B62:J62"/>
    <mergeCell ref="B63:J63"/>
    <mergeCell ref="B64:J64"/>
    <mergeCell ref="B56:J56"/>
    <mergeCell ref="B57:J57"/>
    <mergeCell ref="B58:J58"/>
    <mergeCell ref="B59:J59"/>
    <mergeCell ref="B68:J68"/>
    <mergeCell ref="B69:J69"/>
    <mergeCell ref="B70:J70"/>
    <mergeCell ref="B71:J71"/>
    <mergeCell ref="B72:J72"/>
    <mergeCell ref="K64:P64"/>
    <mergeCell ref="B65:J65"/>
    <mergeCell ref="B66:J66"/>
    <mergeCell ref="K66:P66"/>
    <mergeCell ref="B67:J67"/>
    <mergeCell ref="K67:P67"/>
    <mergeCell ref="N70:N71"/>
    <mergeCell ref="B75:J75"/>
    <mergeCell ref="B76:J76"/>
    <mergeCell ref="BF76:BH76"/>
    <mergeCell ref="B77:J77"/>
    <mergeCell ref="K77:P77"/>
    <mergeCell ref="B78:J78"/>
    <mergeCell ref="K72:P72"/>
    <mergeCell ref="B73:J73"/>
    <mergeCell ref="B74:J74"/>
    <mergeCell ref="BF89:BG89"/>
    <mergeCell ref="B82:J82"/>
    <mergeCell ref="K82:P82"/>
    <mergeCell ref="B83:J83"/>
    <mergeCell ref="B84:J84"/>
    <mergeCell ref="B85:J85"/>
    <mergeCell ref="B79:J79"/>
    <mergeCell ref="BF79:BG79"/>
    <mergeCell ref="B80:J80"/>
    <mergeCell ref="B81:J81"/>
    <mergeCell ref="P85:P86"/>
    <mergeCell ref="P80:P81"/>
    <mergeCell ref="B90:J90"/>
    <mergeCell ref="B91:J91"/>
    <mergeCell ref="B92:J92"/>
    <mergeCell ref="B93:J93"/>
    <mergeCell ref="B94:J94"/>
    <mergeCell ref="B86:J86"/>
    <mergeCell ref="B87:J87"/>
    <mergeCell ref="K87:P87"/>
    <mergeCell ref="B88:J88"/>
    <mergeCell ref="B89:J89"/>
    <mergeCell ref="N90:N91"/>
    <mergeCell ref="T102:AA102"/>
    <mergeCell ref="S103:S105"/>
    <mergeCell ref="T103:AA103"/>
    <mergeCell ref="T104:AA104"/>
    <mergeCell ref="T105:AA105"/>
    <mergeCell ref="A109:AB109"/>
    <mergeCell ref="A95:J95"/>
    <mergeCell ref="K95:P95"/>
    <mergeCell ref="A97:P105"/>
    <mergeCell ref="Q97:R105"/>
    <mergeCell ref="S97:S102"/>
    <mergeCell ref="T97:AA97"/>
    <mergeCell ref="T98:AA98"/>
    <mergeCell ref="T99:AA99"/>
    <mergeCell ref="T100:AA100"/>
    <mergeCell ref="T101:Z101"/>
    <mergeCell ref="B117:AB117"/>
    <mergeCell ref="B118:AB118"/>
    <mergeCell ref="B119:AB119"/>
    <mergeCell ref="B120:AB120"/>
    <mergeCell ref="B121:AB121"/>
    <mergeCell ref="B122:AB122"/>
    <mergeCell ref="B111:AB111"/>
    <mergeCell ref="B112:AB112"/>
    <mergeCell ref="B113:AB113"/>
    <mergeCell ref="B114:AB114"/>
    <mergeCell ref="B115:AB115"/>
    <mergeCell ref="B116:AB116"/>
    <mergeCell ref="B129:AB129"/>
    <mergeCell ref="B130:AB130"/>
    <mergeCell ref="B131:AB131"/>
    <mergeCell ref="B132:AB132"/>
    <mergeCell ref="B133:AB133"/>
    <mergeCell ref="B134:AB134"/>
    <mergeCell ref="B123:AB123"/>
    <mergeCell ref="B124:AB124"/>
    <mergeCell ref="B125:AB125"/>
    <mergeCell ref="B126:AB126"/>
    <mergeCell ref="B127:AB127"/>
    <mergeCell ref="B128:AB128"/>
    <mergeCell ref="B141:AB141"/>
    <mergeCell ref="B142:AB142"/>
    <mergeCell ref="B143:AB143"/>
    <mergeCell ref="B144:AB144"/>
    <mergeCell ref="B135:AB135"/>
    <mergeCell ref="B136:AB136"/>
    <mergeCell ref="B137:AB137"/>
    <mergeCell ref="B138:AB138"/>
    <mergeCell ref="B139:AB139"/>
    <mergeCell ref="B140:AB140"/>
  </mergeCells>
  <phoneticPr fontId="26" type="noConversion"/>
  <printOptions horizontalCentered="1"/>
  <pageMargins left="0.15748031496063003" right="0.15748031496063003" top="0.82716535433070915" bottom="0.66259842519685008" header="0.4334645669291341" footer="0.31535433070866109"/>
  <pageSetup paperSize="9" scale="60" fitToWidth="0" fitToHeight="0" orientation="landscape" horizontalDpi="0" verticalDpi="0" r:id="rId1"/>
  <headerFooter alignWithMargins="0">
    <oddFooter>&amp;R&amp;"Calibri,Regular"&amp;9Версия 4.2.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Титульный_лист</vt:lpstr>
      <vt:lpstr>План_учебного_процесса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Turbo</cp:lastModifiedBy>
  <cp:revision>3</cp:revision>
  <cp:lastPrinted>2022-05-29T10:37:02Z</cp:lastPrinted>
  <dcterms:created xsi:type="dcterms:W3CDTF">2021-03-13T10:32:39Z</dcterms:created>
  <dcterms:modified xsi:type="dcterms:W3CDTF">2023-07-20T13:32:55Z</dcterms:modified>
</cp:coreProperties>
</file>